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3395" windowHeight="12075"/>
  </bookViews>
  <sheets>
    <sheet name="Модульные ограждения GL" sheetId="1" r:id="rId1"/>
  </sheets>
  <definedNames>
    <definedName name="_xlnm.Print_Area" localSheetId="0">'Модульные ограждения GL'!$A$1:$P$59</definedName>
  </definedNames>
  <calcPr calcId="144525"/>
</workbook>
</file>

<file path=xl/calcChain.xml><?xml version="1.0" encoding="utf-8"?>
<calcChain xmlns="http://schemas.openxmlformats.org/spreadsheetml/2006/main">
  <c r="M8" i="1" l="1"/>
  <c r="M12" i="1"/>
  <c r="I21" i="1"/>
  <c r="I15" i="1" s="1"/>
  <c r="I22" i="1"/>
  <c r="M16" i="1" s="1"/>
  <c r="I23" i="1"/>
  <c r="I8" i="1" s="1"/>
  <c r="I24" i="1"/>
  <c r="I25" i="1"/>
  <c r="O8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6" i="1" s="1"/>
  <c r="I40" i="1"/>
  <c r="I41" i="1"/>
  <c r="I42" i="1"/>
  <c r="I43" i="1"/>
  <c r="I44" i="1"/>
  <c r="M15" i="1" s="1"/>
  <c r="I45" i="1"/>
  <c r="I46" i="1"/>
  <c r="I47" i="1"/>
  <c r="M18" i="1" s="1"/>
  <c r="I48" i="1"/>
  <c r="I49" i="1"/>
  <c r="I50" i="1"/>
  <c r="I51" i="1"/>
  <c r="I52" i="1"/>
  <c r="I18" i="1" l="1"/>
  <c r="I12" i="1"/>
  <c r="M17" i="1"/>
  <c r="M11" i="1"/>
  <c r="I17" i="1"/>
  <c r="I11" i="1"/>
  <c r="K8" i="1"/>
</calcChain>
</file>

<file path=xl/sharedStrings.xml><?xml version="1.0" encoding="utf-8"?>
<sst xmlns="http://schemas.openxmlformats.org/spreadsheetml/2006/main" count="112" uniqueCount="81">
  <si>
    <t>Саморезы
4,2x16; заклепка 3,2х8</t>
  </si>
  <si>
    <t>Саморезы
5,5x19</t>
  </si>
  <si>
    <t>Саморезы
4,8x35</t>
  </si>
  <si>
    <t>Ограждения</t>
  </si>
  <si>
    <t>Ваша Скидка</t>
  </si>
  <si>
    <t>Все цены указаны с НДС на складе завода Grand Line (71 км от МКАД по Киевскому шоссе, Ворсино)</t>
  </si>
  <si>
    <t>Калитки и Ворота Эконом поддерживаются на складе в полимерном покрытии: серое стекло RAL 7040, коричневый RAL 8017</t>
  </si>
  <si>
    <t>Декоративное полотно изготавливается под заказа в 5-х цветах: RAL 1013, RAL 1014, RAL 3005, RAL 6005, RAL 8017, RR 32</t>
  </si>
  <si>
    <t>Цвета модульных ограждений GL: вишневый RAL 3005, зеленый RAL 6005, серый RAL 7024, коричневый RAL 8017, коричневый RR 32</t>
  </si>
  <si>
    <t>Саморез металл-дерево 4,8*35 цвет по RAL</t>
  </si>
  <si>
    <t>-</t>
  </si>
  <si>
    <t>полимер</t>
  </si>
  <si>
    <t>Саморез металл-металл 5,5*19 бур.№3 цвет по RAL</t>
  </si>
  <si>
    <t>Саморез с прессшайбой 4,2*16 цвет по RAL</t>
  </si>
  <si>
    <t>RAL 3005, 6005, 8017</t>
  </si>
  <si>
    <t>Заклепка цветная 3,2*8 цвет по RAL</t>
  </si>
  <si>
    <t>12 мл.</t>
  </si>
  <si>
    <t>Корректор для ремонта царапин цвета по RAL</t>
  </si>
  <si>
    <t xml:space="preserve">полимер </t>
  </si>
  <si>
    <t>87*50</t>
  </si>
  <si>
    <t>Крышка</t>
  </si>
  <si>
    <t>цинк Zn</t>
  </si>
  <si>
    <t>60*20*110</t>
  </si>
  <si>
    <t>L-кронштейн</t>
  </si>
  <si>
    <t>ПВХ</t>
  </si>
  <si>
    <t>62*55*30</t>
  </si>
  <si>
    <t>Заглушка GL 62*55</t>
  </si>
  <si>
    <t>100*87*20</t>
  </si>
  <si>
    <t>Крышка универсальная</t>
  </si>
  <si>
    <t>155*90*80</t>
  </si>
  <si>
    <t>Т-кронштейн</t>
  </si>
  <si>
    <t xml:space="preserve">248*109*40 </t>
  </si>
  <si>
    <t xml:space="preserve">Х-кронштейн </t>
  </si>
  <si>
    <t xml:space="preserve">84*48*3000 </t>
  </si>
  <si>
    <t>полиэстер двс</t>
  </si>
  <si>
    <t>84*48*2500</t>
  </si>
  <si>
    <t xml:space="preserve"> Стойка </t>
  </si>
  <si>
    <t xml:space="preserve">360*2500    </t>
  </si>
  <si>
    <t xml:space="preserve"> Декоративное полотно</t>
  </si>
  <si>
    <t xml:space="preserve">60*20*2500 </t>
  </si>
  <si>
    <t xml:space="preserve">Направляющая  </t>
  </si>
  <si>
    <t>90*55*4000</t>
  </si>
  <si>
    <t>90*55*3000</t>
  </si>
  <si>
    <t xml:space="preserve">62*55*3000   </t>
  </si>
  <si>
    <t xml:space="preserve">62*55*2500     </t>
  </si>
  <si>
    <t xml:space="preserve">62*55*2000   </t>
  </si>
  <si>
    <t xml:space="preserve"> Cтолб + заглушка</t>
  </si>
  <si>
    <t>40*20*3000</t>
  </si>
  <si>
    <t xml:space="preserve">40*20*2500  </t>
  </si>
  <si>
    <t xml:space="preserve">Труба                   </t>
  </si>
  <si>
    <t xml:space="preserve">860*1970 </t>
  </si>
  <si>
    <t>860*1600</t>
  </si>
  <si>
    <t>Панель Премиум</t>
  </si>
  <si>
    <t>скрыть</t>
  </si>
  <si>
    <t>Реком розничная цена, руб/шт</t>
  </si>
  <si>
    <t>Толщина, мм</t>
  </si>
  <si>
    <t>Покрытие</t>
  </si>
  <si>
    <t>Вес, кг/шт.</t>
  </si>
  <si>
    <t>Кол-во в упак , шт.</t>
  </si>
  <si>
    <t xml:space="preserve">Габаритные размеры, мм                             </t>
  </si>
  <si>
    <t>Наименование</t>
  </si>
  <si>
    <t>Изображение продукции</t>
  </si>
  <si>
    <r>
      <t>Элементы модульных ограждений Grand Line</t>
    </r>
    <r>
      <rPr>
        <b/>
        <vertAlign val="superscript"/>
        <sz val="20"/>
        <color indexed="10"/>
        <rFont val="Arial"/>
        <family val="2"/>
        <charset val="204"/>
      </rPr>
      <t>®</t>
    </r>
  </si>
  <si>
    <t>Панель  860*1600 (1970) мм - 3 шт.
Направляющая  60*20*2500 мм  - 3 шт.
Декоративное полотно 360*2500 мм -1 шт.
Стойка 84*48*2500 (3000) мм  - 2 шт.
Столб 62*55*3000 мм - 1 шт (для ограждения 2,4 м)
Крышка универсальная - 1 шт / Крышка - 2 шт.</t>
  </si>
  <si>
    <t>Ограждение Grand Line®
Премиум Плюс</t>
  </si>
  <si>
    <t>Панель  860*1600 (1970)мм - 3 шт.
Направляющая  60*20*2500 мм  - 2 шт.
Стойка 84*48*2500 (3000) мм  - 2 шт.
Крышка универсальная - 1 шт.</t>
  </si>
  <si>
    <t>Ограждение Grand Line®
Премиум</t>
  </si>
  <si>
    <t>Cтойка 84*48</t>
  </si>
  <si>
    <t>Панель  860*1600 (1970) мм - 3 шт. 
Cтолб  62*55*2500 мм - 1 шт.        
Направляющая  60*20*2500 2 шт.  
Т- кронштейн - 2 шт.</t>
  </si>
  <si>
    <t>Ограждение Grand Line®
Стандарт</t>
  </si>
  <si>
    <t>Cтолб 62*55</t>
  </si>
  <si>
    <t>Полимер</t>
  </si>
  <si>
    <t>Цинк</t>
  </si>
  <si>
    <t>Труба 40*20*2500 мм - 2 шт.   
Cтолб 62*55*2500 (3000) мм  - 1 шт. 
Х-кронштейн - 2 шт.</t>
  </si>
  <si>
    <t>Ограждение Grand Line®
Эконом</t>
  </si>
  <si>
    <t>Реком розничная цена, руб/п.м.</t>
  </si>
  <si>
    <r>
      <t xml:space="preserve">Цена за 1 п.м. комплекта, руб. </t>
    </r>
    <r>
      <rPr>
        <b/>
        <sz val="16"/>
        <color indexed="10"/>
        <rFont val="Arial"/>
        <family val="2"/>
        <charset val="204"/>
      </rPr>
      <t>Внимание! Расчет теоретический</t>
    </r>
    <r>
      <rPr>
        <b/>
        <sz val="16"/>
        <rFont val="Arial"/>
        <family val="2"/>
        <charset val="204"/>
      </rPr>
      <t>.                                                             Продажа ведется по ЭЛЕМЕНТАМ и расчет по конкретному участку будет отличаться!</t>
    </r>
  </si>
  <si>
    <r>
      <t xml:space="preserve">Комплект на 2,5 метра прямого не замкнутого участка ограждения </t>
    </r>
    <r>
      <rPr>
        <b/>
        <u/>
        <sz val="16"/>
        <rFont val="Arial"/>
        <family val="2"/>
        <charset val="204"/>
      </rPr>
      <t>под бетонирование</t>
    </r>
    <r>
      <rPr>
        <b/>
        <sz val="16"/>
        <rFont val="Arial"/>
        <family val="2"/>
        <charset val="204"/>
      </rPr>
      <t xml:space="preserve"> без учета финишных столбов и калиток с воротами Модульных ограждений Grand Line</t>
    </r>
    <r>
      <rPr>
        <b/>
        <vertAlign val="superscript"/>
        <sz val="16"/>
        <rFont val="Arial"/>
        <family val="2"/>
        <charset val="204"/>
      </rPr>
      <t>®</t>
    </r>
    <r>
      <rPr>
        <b/>
        <sz val="16"/>
        <rFont val="Arial"/>
        <family val="2"/>
        <charset val="204"/>
      </rPr>
      <t xml:space="preserve"> </t>
    </r>
  </si>
  <si>
    <t>Высота ограждения, м</t>
  </si>
  <si>
    <t>цены действительны с</t>
  </si>
  <si>
    <r>
      <t>Модульные ограждения Grand Line</t>
    </r>
    <r>
      <rPr>
        <b/>
        <vertAlign val="superscript"/>
        <sz val="20"/>
        <color indexed="10"/>
        <rFont val="Arial"/>
        <family val="2"/>
        <charset val="204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</si>
</sst>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([$€]* #,##0.00_);_([$€]* \(#,##0.00\);_([$€]* &quot;-&quot;??_);_(@_)"/>
    <numFmt numFmtId="166" formatCode="_([$€]* #,##0.00_);_([$€]* \(#,##0.00\);_([$€]* \-??_);_(@_)"/>
    <numFmt numFmtId="167" formatCode="_(\$* #,##0.00_);_(\$* \(#,##0.00\);_(\$* \-??_);_(@_)"/>
    <numFmt numFmtId="168" formatCode="_-* #,##0.00_р_._-;\-* #,##0.00_р_._-;_-* \-??_р_._-;_-@_-"/>
    <numFmt numFmtId="169" formatCode="_(* #,##0.00_);_(* \(#,##0.00\);_(* &quot;-&quot;??_);_(@_)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Arial"/>
      <family val="2"/>
      <charset val="204"/>
    </font>
    <font>
      <sz val="26"/>
      <name val="Arial"/>
      <family val="2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name val="Arial Cyr"/>
      <charset val="204"/>
    </font>
    <font>
      <sz val="16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0"/>
      <color indexed="10"/>
      <name val="Arial"/>
      <family val="2"/>
      <charset val="204"/>
    </font>
    <font>
      <b/>
      <vertAlign val="superscript"/>
      <sz val="20"/>
      <color indexed="10"/>
      <name val="Arial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6"/>
      <color indexed="10"/>
      <name val="Arial"/>
      <family val="2"/>
      <charset val="204"/>
    </font>
    <font>
      <b/>
      <u/>
      <sz val="16"/>
      <name val="Arial"/>
      <family val="2"/>
      <charset val="204"/>
    </font>
    <font>
      <b/>
      <vertAlign val="superscript"/>
      <sz val="16"/>
      <name val="Arial"/>
      <family val="2"/>
      <charset val="204"/>
    </font>
    <font>
      <sz val="10"/>
      <name val="Arial"/>
      <family val="2"/>
      <charset val="177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6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0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ill="0" applyBorder="0" applyAlignment="0" applyProtection="0"/>
    <xf numFmtId="165" fontId="22" fillId="0" borderId="0" applyFont="0" applyFill="0" applyBorder="0" applyAlignment="0" applyProtection="0"/>
    <xf numFmtId="0" fontId="12" fillId="0" borderId="0"/>
    <xf numFmtId="0" fontId="12" fillId="0" borderId="0"/>
    <xf numFmtId="2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4" borderId="39" applyNumberFormat="0" applyAlignment="0" applyProtection="0"/>
    <xf numFmtId="0" fontId="25" fillId="15" borderId="39" applyNumberFormat="0" applyAlignment="0" applyProtection="0"/>
    <xf numFmtId="0" fontId="25" fillId="15" borderId="39" applyNumberFormat="0" applyAlignment="0" applyProtection="0"/>
    <xf numFmtId="0" fontId="25" fillId="14" borderId="39" applyNumberFormat="0" applyAlignment="0" applyProtection="0"/>
    <xf numFmtId="0" fontId="25" fillId="14" borderId="39" applyNumberFormat="0" applyAlignment="0" applyProtection="0"/>
    <xf numFmtId="0" fontId="26" fillId="40" borderId="40" applyNumberFormat="0" applyAlignment="0" applyProtection="0"/>
    <xf numFmtId="0" fontId="26" fillId="41" borderId="40" applyNumberFormat="0" applyAlignment="0" applyProtection="0"/>
    <xf numFmtId="0" fontId="26" fillId="41" borderId="40" applyNumberFormat="0" applyAlignment="0" applyProtection="0"/>
    <xf numFmtId="0" fontId="26" fillId="40" borderId="40" applyNumberFormat="0" applyAlignment="0" applyProtection="0"/>
    <xf numFmtId="0" fontId="26" fillId="40" borderId="40" applyNumberFormat="0" applyAlignment="0" applyProtection="0"/>
    <xf numFmtId="0" fontId="27" fillId="40" borderId="39" applyNumberFormat="0" applyAlignment="0" applyProtection="0"/>
    <xf numFmtId="0" fontId="27" fillId="41" borderId="39" applyNumberFormat="0" applyAlignment="0" applyProtection="0"/>
    <xf numFmtId="0" fontId="27" fillId="41" borderId="39" applyNumberFormat="0" applyAlignment="0" applyProtection="0"/>
    <xf numFmtId="0" fontId="27" fillId="40" borderId="39" applyNumberFormat="0" applyAlignment="0" applyProtection="0"/>
    <xf numFmtId="0" fontId="27" fillId="40" borderId="3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2" fillId="0" borderId="0" applyFill="0" applyBorder="0" applyAlignment="0" applyProtection="0"/>
    <xf numFmtId="0" fontId="30" fillId="0" borderId="41" applyNumberFormat="0" applyFill="0" applyAlignment="0" applyProtection="0"/>
    <xf numFmtId="0" fontId="30" fillId="0" borderId="41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2" fillId="0" borderId="43" applyNumberFormat="0" applyFill="0" applyAlignment="0" applyProtection="0"/>
    <xf numFmtId="0" fontId="32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Protection="0">
      <alignment horizontal="left"/>
    </xf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3" fillId="0" borderId="0" applyNumberFormat="0" applyFill="0" applyBorder="0" applyProtection="0">
      <alignment horizontal="left"/>
    </xf>
    <xf numFmtId="0" fontId="35" fillId="42" borderId="45" applyNumberFormat="0" applyAlignment="0" applyProtection="0"/>
    <xf numFmtId="0" fontId="35" fillId="43" borderId="45" applyNumberFormat="0" applyAlignment="0" applyProtection="0"/>
    <xf numFmtId="0" fontId="35" fillId="43" borderId="45" applyNumberFormat="0" applyAlignment="0" applyProtection="0"/>
    <xf numFmtId="0" fontId="35" fillId="42" borderId="45" applyNumberFormat="0" applyAlignment="0" applyProtection="0"/>
    <xf numFmtId="0" fontId="35" fillId="42" borderId="45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3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2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2" fillId="0" borderId="0"/>
    <xf numFmtId="0" fontId="33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12" fillId="0" borderId="0"/>
    <xf numFmtId="0" fontId="22" fillId="0" borderId="0"/>
    <xf numFmtId="0" fontId="1" fillId="0" borderId="0"/>
    <xf numFmtId="0" fontId="22" fillId="0" borderId="0"/>
    <xf numFmtId="0" fontId="12" fillId="0" borderId="0"/>
    <xf numFmtId="0" fontId="38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46" borderId="46" applyNumberFormat="0" applyFont="0" applyAlignment="0" applyProtection="0"/>
    <xf numFmtId="0" fontId="22" fillId="47" borderId="46" applyNumberFormat="0" applyAlignment="0" applyProtection="0"/>
    <xf numFmtId="0" fontId="22" fillId="47" borderId="46" applyNumberFormat="0" applyAlignment="0" applyProtection="0"/>
    <xf numFmtId="0" fontId="2" fillId="46" borderId="46" applyNumberFormat="0" applyFont="0" applyAlignment="0" applyProtection="0"/>
    <xf numFmtId="0" fontId="2" fillId="46" borderId="46" applyNumberFormat="0" applyFont="0" applyAlignment="0" applyProtection="0"/>
    <xf numFmtId="9" fontId="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42" fillId="0" borderId="47" applyNumberFormat="0" applyFill="0" applyAlignment="0" applyProtection="0"/>
    <xf numFmtId="0" fontId="42" fillId="0" borderId="47" applyNumberFormat="0" applyFill="0" applyAlignment="0" applyProtection="0"/>
    <xf numFmtId="0" fontId="2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8" fontId="22" fillId="0" borderId="0" applyFill="0" applyBorder="0" applyAlignment="0" applyProtection="0"/>
    <xf numFmtId="168" fontId="22" fillId="0" borderId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/>
    <xf numFmtId="1" fontId="3" fillId="3" borderId="0" xfId="0" applyNumberFormat="1" applyFont="1" applyFill="1"/>
    <xf numFmtId="164" fontId="11" fillId="0" borderId="6" xfId="0" applyNumberFormat="1" applyFont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Border="1" applyAlignment="1" applyProtection="1">
      <alignment horizontal="center" vertical="center" wrapText="1"/>
      <protection hidden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>
      <alignment horizontal="center" vertical="center" wrapText="1"/>
    </xf>
    <xf numFmtId="2" fontId="11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 wrapText="1"/>
      <protection hidden="1"/>
    </xf>
    <xf numFmtId="1" fontId="11" fillId="0" borderId="2" xfId="0" applyNumberFormat="1" applyFont="1" applyBorder="1" applyAlignment="1" applyProtection="1">
      <alignment horizontal="center" vertical="center" wrapText="1"/>
      <protection hidden="1"/>
    </xf>
    <xf numFmtId="1" fontId="11" fillId="0" borderId="3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Border="1" applyAlignment="1" applyProtection="1">
      <alignment horizontal="center" vertical="center" wrapText="1"/>
      <protection hidden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11" fillId="0" borderId="6" xfId="0" applyNumberFormat="1" applyFont="1" applyBorder="1" applyAlignment="1" applyProtection="1">
      <alignment horizontal="center" vertical="center" wrapText="1"/>
      <protection hidden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 applyProtection="1">
      <alignment horizontal="center" vertical="center" wrapText="1"/>
      <protection hidden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 vertical="center" wrapText="1"/>
      <protection hidden="1"/>
    </xf>
    <xf numFmtId="3" fontId="11" fillId="0" borderId="11" xfId="0" applyNumberFormat="1" applyFont="1" applyBorder="1" applyAlignment="1" applyProtection="1">
      <alignment horizontal="center" vertical="center" wrapText="1"/>
      <protection hidden="1"/>
    </xf>
    <xf numFmtId="3" fontId="11" fillId="0" borderId="12" xfId="0" applyNumberFormat="1" applyFont="1" applyBorder="1" applyAlignment="1" applyProtection="1">
      <alignment horizontal="center" vertical="center" wrapText="1"/>
      <protection hidden="1"/>
    </xf>
    <xf numFmtId="164" fontId="3" fillId="0" borderId="8" xfId="0" applyNumberFormat="1" applyFont="1" applyBorder="1" applyAlignment="1" applyProtection="1">
      <alignment horizontal="center" vertical="center" wrapText="1"/>
      <protection hidden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 applyProtection="1">
      <alignment horizontal="center" vertical="center" wrapText="1"/>
      <protection hidden="1"/>
    </xf>
    <xf numFmtId="3" fontId="11" fillId="0" borderId="16" xfId="0" applyNumberFormat="1" applyFont="1" applyBorder="1" applyAlignment="1" applyProtection="1">
      <alignment horizontal="center" vertical="center" wrapText="1"/>
      <protection hidden="1"/>
    </xf>
    <xf numFmtId="3" fontId="11" fillId="0" borderId="17" xfId="0" applyNumberFormat="1" applyFont="1" applyBorder="1" applyAlignment="1" applyProtection="1">
      <alignment horizontal="center" vertical="center" wrapText="1"/>
      <protection hidden="1"/>
    </xf>
    <xf numFmtId="164" fontId="3" fillId="0" borderId="18" xfId="0" applyNumberFormat="1" applyFont="1" applyBorder="1" applyAlignment="1" applyProtection="1">
      <alignment horizontal="center" vertical="center" wrapText="1"/>
      <protection hidden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6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 wrapText="1"/>
      <protection hidden="1"/>
    </xf>
    <xf numFmtId="2" fontId="3" fillId="0" borderId="6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Border="1" applyAlignment="1" applyProtection="1">
      <alignment horizontal="center" vertical="center" wrapText="1"/>
      <protection hidden="1"/>
    </xf>
    <xf numFmtId="2" fontId="3" fillId="0" borderId="7" xfId="0" applyNumberFormat="1" applyFont="1" applyBorder="1" applyAlignment="1">
      <alignment horizontal="center" vertical="center" wrapText="1"/>
    </xf>
    <xf numFmtId="0" fontId="3" fillId="3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0" borderId="2" xfId="3" applyFont="1" applyBorder="1" applyAlignment="1" applyProtection="1">
      <alignment horizontal="center" vertical="top"/>
      <protection hidden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27" xfId="0" applyNumberFormat="1" applyBorder="1"/>
    <xf numFmtId="0" fontId="0" fillId="0" borderId="13" xfId="0" applyBorder="1"/>
    <xf numFmtId="0" fontId="0" fillId="0" borderId="24" xfId="0" applyBorder="1"/>
    <xf numFmtId="0" fontId="0" fillId="0" borderId="14" xfId="0" applyBorder="1"/>
    <xf numFmtId="1" fontId="9" fillId="0" borderId="6" xfId="0" applyNumberFormat="1" applyFont="1" applyBorder="1" applyAlignment="1">
      <alignment horizontal="center" vertical="center"/>
    </xf>
    <xf numFmtId="0" fontId="0" fillId="0" borderId="8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28" xfId="0" applyNumberFormat="1" applyBorder="1"/>
    <xf numFmtId="0" fontId="0" fillId="0" borderId="20" xfId="0" applyBorder="1"/>
    <xf numFmtId="0" fontId="0" fillId="0" borderId="26" xfId="0" applyBorder="1"/>
    <xf numFmtId="0" fontId="11" fillId="0" borderId="21" xfId="0" applyFont="1" applyBorder="1" applyAlignment="1">
      <alignment horizontal="left" vertical="center" wrapText="1"/>
    </xf>
    <xf numFmtId="2" fontId="9" fillId="0" borderId="2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" fontId="0" fillId="2" borderId="10" xfId="0" applyNumberFormat="1" applyFill="1" applyBorder="1"/>
    <xf numFmtId="3" fontId="0" fillId="2" borderId="11" xfId="0" applyNumberFormat="1" applyFill="1" applyBorder="1"/>
    <xf numFmtId="3" fontId="11" fillId="2" borderId="23" xfId="0" applyNumberFormat="1" applyFont="1" applyFill="1" applyBorder="1" applyAlignment="1">
      <alignment horizontal="center" vertical="center" wrapText="1"/>
    </xf>
    <xf numFmtId="3" fontId="0" fillId="2" borderId="27" xfId="0" applyNumberFormat="1" applyFill="1" applyBorder="1"/>
    <xf numFmtId="3" fontId="11" fillId="2" borderId="1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0" fillId="2" borderId="15" xfId="0" applyNumberFormat="1" applyFill="1" applyBorder="1"/>
    <xf numFmtId="3" fontId="0" fillId="2" borderId="16" xfId="0" applyNumberFormat="1" applyFill="1" applyBorder="1"/>
    <xf numFmtId="3" fontId="9" fillId="2" borderId="17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3" fontId="11" fillId="0" borderId="27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11" fillId="2" borderId="29" xfId="0" applyNumberFormat="1" applyFont="1" applyFill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 vertical="center" wrapText="1"/>
    </xf>
    <xf numFmtId="3" fontId="11" fillId="2" borderId="31" xfId="0" applyNumberFormat="1" applyFont="1" applyFill="1" applyBorder="1" applyAlignment="1">
      <alignment horizontal="center" vertical="center" wrapText="1"/>
    </xf>
    <xf numFmtId="3" fontId="11" fillId="2" borderId="32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right"/>
    </xf>
    <xf numFmtId="14" fontId="3" fillId="0" borderId="24" xfId="0" applyNumberFormat="1" applyFont="1" applyBorder="1" applyAlignment="1"/>
    <xf numFmtId="0" fontId="13" fillId="0" borderId="24" xfId="3" applyFont="1" applyBorder="1" applyAlignment="1" applyProtection="1">
      <alignment horizontal="center" vertical="center"/>
      <protection hidden="1"/>
    </xf>
    <xf numFmtId="0" fontId="13" fillId="0" borderId="0" xfId="3" applyFont="1" applyBorder="1" applyAlignment="1" applyProtection="1">
      <alignment vertical="top"/>
      <protection hidden="1"/>
    </xf>
  </cellXfs>
  <cellStyles count="368">
    <cellStyle name=" 1" xfId="4"/>
    <cellStyle name="_~1613671" xfId="5"/>
    <cellStyle name="_~1613671 2" xfId="6"/>
    <cellStyle name="_~1613671 3" xfId="7"/>
    <cellStyle name="_~1613671 4" xfId="8"/>
    <cellStyle name="_~7644457" xfId="9"/>
    <cellStyle name="_~7644457 2" xfId="10"/>
    <cellStyle name="_~7644457 3" xfId="11"/>
    <cellStyle name="_~7644457 4" xfId="12"/>
    <cellStyle name="_price_der_nov_раб" xfId="13"/>
    <cellStyle name="_price_der_nov_раб_~2260219" xfId="14"/>
    <cellStyle name="_price_der_nov_раб_~2260219 2" xfId="15"/>
    <cellStyle name="_price_der_nov_раб_~2260219_~2131575" xfId="16"/>
    <cellStyle name="_price_der_nov_раб_~2260219_Decra" xfId="17"/>
    <cellStyle name="_price_der_nov_раб_~2260219_Vilpe" xfId="18"/>
    <cellStyle name="_price_der_nov_раб_~2260219_Дилерский прайс-лист 03.03.14 Единый+Q35" xfId="19"/>
    <cellStyle name="_price_der_nov_раб_~2260219_Макет временных" xfId="20"/>
    <cellStyle name="_price_der_nov_раб_~2260219_Прайс полный ассортимент Центр от 09.07" xfId="21"/>
    <cellStyle name="_price_der_nov_раб_~2260219_Розничный прайс-лист 03.03.14" xfId="22"/>
    <cellStyle name="_price_der_nov_раб_~2260219_Розничный прайс-лист 07.04.14" xfId="23"/>
    <cellStyle name="_price_der_nov_раб_~2260219_Цокольные панели Ванштайн" xfId="24"/>
    <cellStyle name="_price_der_nov_раб_~2260219_Цокольные панели Ванштайн 2" xfId="25"/>
    <cellStyle name="_price_der_nov_раб_~6447645" xfId="26"/>
    <cellStyle name="_price_der_nov_раб_GL розничный прайс Краснодар - 03.09.12" xfId="27"/>
    <cellStyle name="_price_der_nov_раб_дилерский прайс - лист 17.02.12 ПИТЕР" xfId="28"/>
    <cellStyle name="_price_der_nov_раб_дилерский прайс - лист 18.04.12" xfId="29"/>
    <cellStyle name="_price_der_nov_раб_Прайс для Краснодара 2" xfId="30"/>
    <cellStyle name="_price_der_nov_раб_Прайс полный ассортимент 22.12.2010  Центр" xfId="31"/>
    <cellStyle name="_price_der_nov_раб_Прайс полный ассортимент от 06.02.12 Одинцово" xfId="32"/>
    <cellStyle name="_price_der_nov_раб_Прайс полный ассортимент от 06.02.12 Центр" xfId="33"/>
    <cellStyle name="_price_der_nov_раб_Прайс полный ассортимент от 19.10.2011 Центр" xfId="34"/>
    <cellStyle name="_price_der_nov_раб_Прайс полный ассортимент СПБ  от 22.08.12 Ворота + фигурный профнастил" xfId="35"/>
    <cellStyle name="_price_der_nov_раб_Прайс полный ассортимент Центр от 01.06.12" xfId="36"/>
    <cellStyle name="_price_der_nov_раб_Прайс полный ассортимент Центр от 06.08.12" xfId="37"/>
    <cellStyle name="_price_der_nov_раб_Прайс полный ассортимент Центр от 22.08.12 Ворота + фигурный профнастил" xfId="38"/>
    <cellStyle name="_price_der_nov_раб_Прайс полный ассортимент Центр от 29.06.12" xfId="39"/>
    <cellStyle name="_Книга2" xfId="40"/>
    <cellStyle name="_Книга2 2" xfId="41"/>
    <cellStyle name="_Книга2 3" xfId="42"/>
    <cellStyle name="_Книга2 4" xfId="43"/>
    <cellStyle name="_лестницы" xfId="44"/>
    <cellStyle name="_лестницы 2" xfId="45"/>
    <cellStyle name="_лестницы 3" xfId="46"/>
    <cellStyle name="_лестницы 4" xfId="47"/>
    <cellStyle name="_прайс-лист розница" xfId="48"/>
    <cellStyle name="_прайс-лист розница 2" xfId="49"/>
    <cellStyle name="_прайс-лист розница 3" xfId="50"/>
    <cellStyle name="_прайс-лист розница 4" xfId="51"/>
    <cellStyle name="-15-1976" xfId="52"/>
    <cellStyle name="-15-1976 2" xfId="53"/>
    <cellStyle name="-15-1976 3" xfId="54"/>
    <cellStyle name="-15-1976 4" xfId="55"/>
    <cellStyle name="20% - Акцент1 2" xfId="56"/>
    <cellStyle name="20% - Акцент1 2 2" xfId="57"/>
    <cellStyle name="20% - Акцент1 2 3" xfId="58"/>
    <cellStyle name="20% - Акцент1 2 4" xfId="59"/>
    <cellStyle name="20% - Акцент1 3" xfId="60"/>
    <cellStyle name="20% - Акцент2 2" xfId="61"/>
    <cellStyle name="20% - Акцент2 2 2" xfId="62"/>
    <cellStyle name="20% - Акцент2 2 3" xfId="63"/>
    <cellStyle name="20% - Акцент2 2 4" xfId="64"/>
    <cellStyle name="20% - Акцент2 3" xfId="65"/>
    <cellStyle name="20% - Акцент3 2" xfId="66"/>
    <cellStyle name="20% - Акцент3 2 2" xfId="67"/>
    <cellStyle name="20% - Акцент3 2 3" xfId="68"/>
    <cellStyle name="20% - Акцент3 2 4" xfId="69"/>
    <cellStyle name="20% - Акцент3 3" xfId="70"/>
    <cellStyle name="20% - Акцент4 2" xfId="71"/>
    <cellStyle name="20% - Акцент4 2 2" xfId="72"/>
    <cellStyle name="20% - Акцент4 2 3" xfId="73"/>
    <cellStyle name="20% - Акцент4 2 4" xfId="74"/>
    <cellStyle name="20% - Акцент4 3" xfId="75"/>
    <cellStyle name="20% - Акцент5 2" xfId="76"/>
    <cellStyle name="20% - Акцент5 2 2" xfId="77"/>
    <cellStyle name="20% - Акцент5 2 3" xfId="78"/>
    <cellStyle name="20% - Акцент5 2 4" xfId="79"/>
    <cellStyle name="20% - Акцент5 3" xfId="80"/>
    <cellStyle name="20% - Акцент6 2" xfId="81"/>
    <cellStyle name="20% - Акцент6 2 2" xfId="82"/>
    <cellStyle name="20% - Акцент6 2 3" xfId="83"/>
    <cellStyle name="20% - Акцент6 2 4" xfId="84"/>
    <cellStyle name="20% - Акцент6 3" xfId="85"/>
    <cellStyle name="40% - Акцент1 2" xfId="86"/>
    <cellStyle name="40% - Акцент1 2 2" xfId="87"/>
    <cellStyle name="40% - Акцент1 2 3" xfId="88"/>
    <cellStyle name="40% - Акцент1 2 4" xfId="89"/>
    <cellStyle name="40% - Акцент1 3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3 2" xfId="96"/>
    <cellStyle name="40% - Акцент3 2 2" xfId="97"/>
    <cellStyle name="40% - Акцент3 2 3" xfId="98"/>
    <cellStyle name="40% - Акцент3 2 4" xfId="99"/>
    <cellStyle name="40% - Акцент3 3" xfId="100"/>
    <cellStyle name="40% - Акцент4 2" xfId="101"/>
    <cellStyle name="40% - Акцент4 2 2" xfId="102"/>
    <cellStyle name="40% - Акцент4 2 3" xfId="103"/>
    <cellStyle name="40% - Акцент4 2 4" xfId="104"/>
    <cellStyle name="40% - Акцент4 3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3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3" xfId="115"/>
    <cellStyle name="60% - Акцент1 2" xfId="116"/>
    <cellStyle name="60% - Акцент1 2 2" xfId="117"/>
    <cellStyle name="60% - Акцент1 2 3" xfId="118"/>
    <cellStyle name="60% - Акцент1 2 4" xfId="119"/>
    <cellStyle name="60% - Акцент1 3" xfId="120"/>
    <cellStyle name="60% - Акцент2 2" xfId="121"/>
    <cellStyle name="60% - Акцент2 2 2" xfId="122"/>
    <cellStyle name="60% - Акцент2 2 3" xfId="123"/>
    <cellStyle name="60% - Акцент2 2 4" xfId="124"/>
    <cellStyle name="60% - Акцент2 3" xfId="125"/>
    <cellStyle name="60% - Акцент3 2" xfId="126"/>
    <cellStyle name="60% - Акцент3 2 2" xfId="127"/>
    <cellStyle name="60% - Акцент3 2 3" xfId="128"/>
    <cellStyle name="60% - Акцент3 2 4" xfId="129"/>
    <cellStyle name="60% - Акцент3 3" xfId="130"/>
    <cellStyle name="60% - Акцент4 2" xfId="131"/>
    <cellStyle name="60% - Акцент4 2 2" xfId="132"/>
    <cellStyle name="60% - Акцент4 2 3" xfId="133"/>
    <cellStyle name="60% - Акцент4 2 4" xfId="134"/>
    <cellStyle name="60% - Акцент4 3" xfId="135"/>
    <cellStyle name="60% - Акцент5 2" xfId="136"/>
    <cellStyle name="60% - Акцент5 2 2" xfId="137"/>
    <cellStyle name="60% - Акцент5 2 3" xfId="138"/>
    <cellStyle name="60% - Акцент5 2 4" xfId="139"/>
    <cellStyle name="60% - Акцент5 3" xfId="140"/>
    <cellStyle name="60% - Акцент6 2" xfId="141"/>
    <cellStyle name="60% - Акцент6 2 2" xfId="142"/>
    <cellStyle name="60% - Акцент6 2 3" xfId="143"/>
    <cellStyle name="60% - Акцент6 2 4" xfId="144"/>
    <cellStyle name="60% - Акцент6 3" xfId="145"/>
    <cellStyle name="Euro" xfId="146"/>
    <cellStyle name="Euro 2" xfId="147"/>
    <cellStyle name="Euro 3" xfId="148"/>
    <cellStyle name="Euro 4" xfId="149"/>
    <cellStyle name="Excel Built-in Normal" xfId="150"/>
    <cellStyle name="Normal 2" xfId="151"/>
    <cellStyle name="Normal_Sheet1" xfId="152"/>
    <cellStyle name="Standaard 10" xfId="153"/>
    <cellStyle name="Standaard 10 2" xfId="154"/>
    <cellStyle name="Standaard 10 3" xfId="155"/>
    <cellStyle name="Standaard 10 4" xfId="156"/>
    <cellStyle name="Standaard 11" xfId="157"/>
    <cellStyle name="Standaard 11 2" xfId="158"/>
    <cellStyle name="Standaard 11 3" xfId="159"/>
    <cellStyle name="Standaard 11 4" xfId="160"/>
    <cellStyle name="Standaard 12" xfId="161"/>
    <cellStyle name="Standaard 12 2" xfId="162"/>
    <cellStyle name="Standaard 12 3" xfId="163"/>
    <cellStyle name="Standaard 12 4" xfId="164"/>
    <cellStyle name="Standaard 2" xfId="165"/>
    <cellStyle name="Standaard 2 2" xfId="166"/>
    <cellStyle name="Standaard 2 3" xfId="167"/>
    <cellStyle name="Standaard 2 4" xfId="168"/>
    <cellStyle name="Standaard 3" xfId="169"/>
    <cellStyle name="Standaard 3 2" xfId="170"/>
    <cellStyle name="Standaard 3 3" xfId="171"/>
    <cellStyle name="Standaard 3 4" xfId="172"/>
    <cellStyle name="Standaard 4" xfId="173"/>
    <cellStyle name="Standaard 4 2" xfId="174"/>
    <cellStyle name="Standaard 4 3" xfId="175"/>
    <cellStyle name="Standaard 4 4" xfId="176"/>
    <cellStyle name="Standaard 5" xfId="177"/>
    <cellStyle name="Standaard 5 2" xfId="178"/>
    <cellStyle name="Standaard 5 3" xfId="179"/>
    <cellStyle name="Standaard 5 4" xfId="180"/>
    <cellStyle name="Standaard 6" xfId="181"/>
    <cellStyle name="Standaard 6 2" xfId="182"/>
    <cellStyle name="Standaard 6 3" xfId="183"/>
    <cellStyle name="Standaard 6 4" xfId="184"/>
    <cellStyle name="Standaard 7" xfId="185"/>
    <cellStyle name="Standaard 7 2" xfId="186"/>
    <cellStyle name="Standaard 7 3" xfId="187"/>
    <cellStyle name="Standaard 7 4" xfId="188"/>
    <cellStyle name="Standaard 8" xfId="189"/>
    <cellStyle name="Standaard 8 2" xfId="190"/>
    <cellStyle name="Standaard 8 3" xfId="191"/>
    <cellStyle name="Standaard 8 4" xfId="192"/>
    <cellStyle name="Standaard 9" xfId="193"/>
    <cellStyle name="Standaard 9 2" xfId="194"/>
    <cellStyle name="Standaard 9 3" xfId="195"/>
    <cellStyle name="Standaard 9 4" xfId="196"/>
    <cellStyle name="Акцент1 2" xfId="197"/>
    <cellStyle name="Акцент1 2 2" xfId="198"/>
    <cellStyle name="Акцент1 2 3" xfId="199"/>
    <cellStyle name="Акцент1 2 4" xfId="200"/>
    <cellStyle name="Акцент1 3" xfId="201"/>
    <cellStyle name="Акцент2 2" xfId="202"/>
    <cellStyle name="Акцент2 2 2" xfId="203"/>
    <cellStyle name="Акцент2 2 3" xfId="204"/>
    <cellStyle name="Акцент2 2 4" xfId="205"/>
    <cellStyle name="Акцент2 3" xfId="206"/>
    <cellStyle name="Акцент3 2" xfId="207"/>
    <cellStyle name="Акцент3 2 2" xfId="208"/>
    <cellStyle name="Акцент3 2 3" xfId="209"/>
    <cellStyle name="Акцент3 2 4" xfId="210"/>
    <cellStyle name="Акцент3 3" xfId="211"/>
    <cellStyle name="Акцент4 2" xfId="212"/>
    <cellStyle name="Акцент4 2 2" xfId="213"/>
    <cellStyle name="Акцент4 2 3" xfId="214"/>
    <cellStyle name="Акцент4 2 4" xfId="215"/>
    <cellStyle name="Акцент4 3" xfId="216"/>
    <cellStyle name="Акцент5 2" xfId="217"/>
    <cellStyle name="Акцент5 2 2" xfId="218"/>
    <cellStyle name="Акцент5 2 3" xfId="219"/>
    <cellStyle name="Акцент5 2 4" xfId="220"/>
    <cellStyle name="Акцент5 3" xfId="221"/>
    <cellStyle name="Акцент6 2" xfId="222"/>
    <cellStyle name="Акцент6 2 2" xfId="223"/>
    <cellStyle name="Акцент6 2 3" xfId="224"/>
    <cellStyle name="Акцент6 2 4" xfId="225"/>
    <cellStyle name="Акцент6 3" xfId="226"/>
    <cellStyle name="Ввод  2" xfId="227"/>
    <cellStyle name="Ввод  2 2" xfId="228"/>
    <cellStyle name="Ввод  2 3" xfId="229"/>
    <cellStyle name="Ввод  2 4" xfId="230"/>
    <cellStyle name="Ввод  3" xfId="231"/>
    <cellStyle name="Вывод 2" xfId="232"/>
    <cellStyle name="Вывод 2 2" xfId="233"/>
    <cellStyle name="Вывод 2 3" xfId="234"/>
    <cellStyle name="Вывод 2 4" xfId="235"/>
    <cellStyle name="Вывод 3" xfId="236"/>
    <cellStyle name="Вычисление 2" xfId="237"/>
    <cellStyle name="Вычисление 2 2" xfId="238"/>
    <cellStyle name="Вычисление 2 3" xfId="239"/>
    <cellStyle name="Вычисление 2 4" xfId="240"/>
    <cellStyle name="Вычисление 3" xfId="241"/>
    <cellStyle name="Гиперссылка 2" xfId="242"/>
    <cellStyle name="Гиперссылка 3" xfId="243"/>
    <cellStyle name="Денежный 2" xfId="244"/>
    <cellStyle name="Заголовок 1 2" xfId="245"/>
    <cellStyle name="Заголовок 1 3" xfId="246"/>
    <cellStyle name="Заголовок 2 2" xfId="247"/>
    <cellStyle name="Заголовок 2 3" xfId="248"/>
    <cellStyle name="Заголовок 3 2" xfId="249"/>
    <cellStyle name="Заголовок 3 3" xfId="250"/>
    <cellStyle name="Заголовок 4 2" xfId="251"/>
    <cellStyle name="Заголовок 4 3" xfId="252"/>
    <cellStyle name="Заголовок сводной таблицы" xfId="253"/>
    <cellStyle name="Итог 2" xfId="254"/>
    <cellStyle name="Итог 3" xfId="255"/>
    <cellStyle name="Категория сводной таблицы" xfId="256"/>
    <cellStyle name="Контрольная ячейка 2" xfId="257"/>
    <cellStyle name="Контрольная ячейка 2 2" xfId="258"/>
    <cellStyle name="Контрольная ячейка 2 3" xfId="259"/>
    <cellStyle name="Контрольная ячейка 2 4" xfId="260"/>
    <cellStyle name="Контрольная ячейка 3" xfId="261"/>
    <cellStyle name="Название 2" xfId="262"/>
    <cellStyle name="Название 3" xfId="263"/>
    <cellStyle name="Нейтральный 2" xfId="264"/>
    <cellStyle name="Нейтральный 2 2" xfId="265"/>
    <cellStyle name="Нейтральный 2 3" xfId="266"/>
    <cellStyle name="Нейтральный 2 4" xfId="267"/>
    <cellStyle name="Нейтральный 3" xfId="268"/>
    <cellStyle name="Обычный" xfId="0" builtinId="0"/>
    <cellStyle name="Обычный 10" xfId="269"/>
    <cellStyle name="Обычный 10 2" xfId="270"/>
    <cellStyle name="Обычный 11" xfId="271"/>
    <cellStyle name="Обычный 11 2" xfId="272"/>
    <cellStyle name="Обычный 11 3" xfId="273"/>
    <cellStyle name="Обычный 12" xfId="274"/>
    <cellStyle name="Обычный 13" xfId="275"/>
    <cellStyle name="Обычный 14" xfId="276"/>
    <cellStyle name="Обычный 14 2" xfId="277"/>
    <cellStyle name="Обычный 15" xfId="278"/>
    <cellStyle name="Обычный 16" xfId="279"/>
    <cellStyle name="Обычный 17" xfId="280"/>
    <cellStyle name="Обычный 18" xfId="281"/>
    <cellStyle name="Обычный 19" xfId="282"/>
    <cellStyle name="Обычный 2" xfId="283"/>
    <cellStyle name="Обычный 2 2" xfId="284"/>
    <cellStyle name="Обычный 2 2 2" xfId="285"/>
    <cellStyle name="Обычный 2 3" xfId="286"/>
    <cellStyle name="Обычный 2 4" xfId="287"/>
    <cellStyle name="Обычный 2_Аквасток 1" xfId="288"/>
    <cellStyle name="Обычный 20" xfId="289"/>
    <cellStyle name="Обычный 21" xfId="290"/>
    <cellStyle name="Обычный 22" xfId="291"/>
    <cellStyle name="Обычный 23" xfId="292"/>
    <cellStyle name="Обычный 24" xfId="293"/>
    <cellStyle name="Обычный 26" xfId="294"/>
    <cellStyle name="Обычный 3" xfId="295"/>
    <cellStyle name="Обычный 3 2" xfId="296"/>
    <cellStyle name="Обычный 30" xfId="297"/>
    <cellStyle name="Обычный 4" xfId="298"/>
    <cellStyle name="Обычный 4 2" xfId="299"/>
    <cellStyle name="Обычный 4 3" xfId="300"/>
    <cellStyle name="Обычный 4 4" xfId="301"/>
    <cellStyle name="Обычный 4_~2131575" xfId="302"/>
    <cellStyle name="Обычный 5" xfId="303"/>
    <cellStyle name="Обычный 6" xfId="304"/>
    <cellStyle name="Обычный 6 2" xfId="305"/>
    <cellStyle name="Обычный 6 3" xfId="306"/>
    <cellStyle name="Обычный 6 4" xfId="307"/>
    <cellStyle name="Обычный 6 5" xfId="308"/>
    <cellStyle name="Обычный 7" xfId="309"/>
    <cellStyle name="Обычный 7 2" xfId="310"/>
    <cellStyle name="Обычный 8" xfId="311"/>
    <cellStyle name="Обычный 8 2" xfId="312"/>
    <cellStyle name="Обычный 9" xfId="313"/>
    <cellStyle name="Обычный 9 10" xfId="314"/>
    <cellStyle name="Обычный 9 2" xfId="315"/>
    <cellStyle name="Обычный 9 3" xfId="316"/>
    <cellStyle name="Обычный 9 4" xfId="317"/>
    <cellStyle name="Обычный 9 5" xfId="318"/>
    <cellStyle name="Обычный 9 6" xfId="319"/>
    <cellStyle name="Обычный 9 7" xfId="320"/>
    <cellStyle name="Обычный 9 8" xfId="321"/>
    <cellStyle name="Обычный 9 9" xfId="322"/>
    <cellStyle name="Обычный_Лист1_Книга2" xfId="3"/>
    <cellStyle name="Обычный_прайс дилерский _14.06.11" xfId="2"/>
    <cellStyle name="Плохой 2" xfId="323"/>
    <cellStyle name="Плохой 2 2" xfId="324"/>
    <cellStyle name="Плохой 2 3" xfId="325"/>
    <cellStyle name="Плохой 2 4" xfId="326"/>
    <cellStyle name="Плохой 3" xfId="327"/>
    <cellStyle name="Пояснение 2" xfId="328"/>
    <cellStyle name="Пояснение 3" xfId="329"/>
    <cellStyle name="Примечание 2" xfId="330"/>
    <cellStyle name="Примечание 2 2" xfId="331"/>
    <cellStyle name="Примечание 2 3" xfId="332"/>
    <cellStyle name="Примечание 2 4" xfId="333"/>
    <cellStyle name="Примечание 3" xfId="334"/>
    <cellStyle name="Процентный" xfId="1" builtinId="5"/>
    <cellStyle name="Процентный 2" xfId="335"/>
    <cellStyle name="Процентный 2 2" xfId="336"/>
    <cellStyle name="Процентный 2 3" xfId="337"/>
    <cellStyle name="Процентный 2 4" xfId="338"/>
    <cellStyle name="Процентный 3" xfId="339"/>
    <cellStyle name="Процентный 3 2" xfId="340"/>
    <cellStyle name="Процентный 3 3" xfId="341"/>
    <cellStyle name="Процентный 3 4" xfId="342"/>
    <cellStyle name="Процентный 4" xfId="343"/>
    <cellStyle name="Процентный 4 2" xfId="344"/>
    <cellStyle name="Процентный 4 3" xfId="345"/>
    <cellStyle name="Процентный 5" xfId="346"/>
    <cellStyle name="Процентный 6" xfId="347"/>
    <cellStyle name="Связанная ячейка 2" xfId="348"/>
    <cellStyle name="Связанная ячейка 3" xfId="349"/>
    <cellStyle name="Стиль 1" xfId="350"/>
    <cellStyle name="Текст предупреждения 2" xfId="351"/>
    <cellStyle name="Текст предупреждения 3" xfId="352"/>
    <cellStyle name="Финансовый 2" xfId="353"/>
    <cellStyle name="Финансовый 2 2" xfId="354"/>
    <cellStyle name="Финансовый 2 3" xfId="355"/>
    <cellStyle name="Финансовый 2 4" xfId="356"/>
    <cellStyle name="Финансовый 3" xfId="357"/>
    <cellStyle name="Финансовый 3 2" xfId="358"/>
    <cellStyle name="Финансовый 3 3" xfId="359"/>
    <cellStyle name="Финансовый 4" xfId="360"/>
    <cellStyle name="Финансовый 4 2" xfId="361"/>
    <cellStyle name="Финансовый 4 3" xfId="362"/>
    <cellStyle name="Хороший 2" xfId="363"/>
    <cellStyle name="Хороший 2 2" xfId="364"/>
    <cellStyle name="Хороший 2 3" xfId="365"/>
    <cellStyle name="Хороший 2 4" xfId="366"/>
    <cellStyle name="Хороший 3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36</xdr:row>
      <xdr:rowOff>28575</xdr:rowOff>
    </xdr:from>
    <xdr:to>
      <xdr:col>0</xdr:col>
      <xdr:colOff>1133475</xdr:colOff>
      <xdr:row>36</xdr:row>
      <xdr:rowOff>457200</xdr:rowOff>
    </xdr:to>
    <xdr:pic>
      <xdr:nvPicPr>
        <xdr:cNvPr id="2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57875"/>
          <a:ext cx="1143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50</xdr:row>
      <xdr:rowOff>200025</xdr:rowOff>
    </xdr:from>
    <xdr:to>
      <xdr:col>0</xdr:col>
      <xdr:colOff>1323975</xdr:colOff>
      <xdr:row>51</xdr:row>
      <xdr:rowOff>142875</xdr:rowOff>
    </xdr:to>
    <xdr:pic>
      <xdr:nvPicPr>
        <xdr:cNvPr id="3" name="Picture 277" descr="Рисунок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8258175"/>
          <a:ext cx="3333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49</xdr:row>
      <xdr:rowOff>76200</xdr:rowOff>
    </xdr:from>
    <xdr:to>
      <xdr:col>0</xdr:col>
      <xdr:colOff>1247775</xdr:colOff>
      <xdr:row>49</xdr:row>
      <xdr:rowOff>466725</xdr:rowOff>
    </xdr:to>
    <xdr:pic>
      <xdr:nvPicPr>
        <xdr:cNvPr id="4" name="Picture 278" descr="Рисунок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8010525"/>
          <a:ext cx="2571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48</xdr:row>
      <xdr:rowOff>38100</xdr:rowOff>
    </xdr:from>
    <xdr:to>
      <xdr:col>0</xdr:col>
      <xdr:colOff>1200150</xdr:colOff>
      <xdr:row>48</xdr:row>
      <xdr:rowOff>476250</xdr:rowOff>
    </xdr:to>
    <xdr:pic>
      <xdr:nvPicPr>
        <xdr:cNvPr id="5" name="Picture 279" descr="Рисунок2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" y="7810500"/>
          <a:ext cx="2000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</xdr:row>
      <xdr:rowOff>28575</xdr:rowOff>
    </xdr:from>
    <xdr:to>
      <xdr:col>0</xdr:col>
      <xdr:colOff>1247775</xdr:colOff>
      <xdr:row>21</xdr:row>
      <xdr:rowOff>247650</xdr:rowOff>
    </xdr:to>
    <xdr:pic>
      <xdr:nvPicPr>
        <xdr:cNvPr id="6" name="Picture 285" descr="IMG_53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3267075"/>
          <a:ext cx="5238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22</xdr:row>
      <xdr:rowOff>66675</xdr:rowOff>
    </xdr:from>
    <xdr:to>
      <xdr:col>0</xdr:col>
      <xdr:colOff>1143000</xdr:colOff>
      <xdr:row>25</xdr:row>
      <xdr:rowOff>228600</xdr:rowOff>
    </xdr:to>
    <xdr:pic>
      <xdr:nvPicPr>
        <xdr:cNvPr id="7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4800" y="3629025"/>
          <a:ext cx="3048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37</xdr:row>
      <xdr:rowOff>19050</xdr:rowOff>
    </xdr:from>
    <xdr:to>
      <xdr:col>0</xdr:col>
      <xdr:colOff>1057275</xdr:colOff>
      <xdr:row>37</xdr:row>
      <xdr:rowOff>485775</xdr:rowOff>
    </xdr:to>
    <xdr:pic>
      <xdr:nvPicPr>
        <xdr:cNvPr id="8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1025" y="6010275"/>
          <a:ext cx="28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38</xdr:row>
      <xdr:rowOff>38100</xdr:rowOff>
    </xdr:from>
    <xdr:to>
      <xdr:col>0</xdr:col>
      <xdr:colOff>1152525</xdr:colOff>
      <xdr:row>39</xdr:row>
      <xdr:rowOff>219076</xdr:rowOff>
    </xdr:to>
    <xdr:pic>
      <xdr:nvPicPr>
        <xdr:cNvPr id="9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6250" y="6191250"/>
          <a:ext cx="1333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40</xdr:row>
      <xdr:rowOff>28575</xdr:rowOff>
    </xdr:from>
    <xdr:to>
      <xdr:col>0</xdr:col>
      <xdr:colOff>1219200</xdr:colOff>
      <xdr:row>41</xdr:row>
      <xdr:rowOff>238125</xdr:rowOff>
    </xdr:to>
    <xdr:pic>
      <xdr:nvPicPr>
        <xdr:cNvPr id="10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6505575"/>
          <a:ext cx="200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42</xdr:row>
      <xdr:rowOff>28575</xdr:rowOff>
    </xdr:from>
    <xdr:to>
      <xdr:col>0</xdr:col>
      <xdr:colOff>1076325</xdr:colOff>
      <xdr:row>42</xdr:row>
      <xdr:rowOff>476250</xdr:rowOff>
    </xdr:to>
    <xdr:pic>
      <xdr:nvPicPr>
        <xdr:cNvPr id="11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61975" y="6829425"/>
          <a:ext cx="476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43</xdr:row>
      <xdr:rowOff>19050</xdr:rowOff>
    </xdr:from>
    <xdr:to>
      <xdr:col>0</xdr:col>
      <xdr:colOff>1152525</xdr:colOff>
      <xdr:row>43</xdr:row>
      <xdr:rowOff>476250</xdr:rowOff>
    </xdr:to>
    <xdr:pic>
      <xdr:nvPicPr>
        <xdr:cNvPr id="12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66725" y="698182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44</xdr:row>
      <xdr:rowOff>28575</xdr:rowOff>
    </xdr:from>
    <xdr:to>
      <xdr:col>0</xdr:col>
      <xdr:colOff>1066800</xdr:colOff>
      <xdr:row>44</xdr:row>
      <xdr:rowOff>485775</xdr:rowOff>
    </xdr:to>
    <xdr:pic>
      <xdr:nvPicPr>
        <xdr:cNvPr id="13" name="Picture 294" descr="Рисунок3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3875" y="71532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1085850</xdr:colOff>
      <xdr:row>45</xdr:row>
      <xdr:rowOff>485775</xdr:rowOff>
    </xdr:to>
    <xdr:pic>
      <xdr:nvPicPr>
        <xdr:cNvPr id="14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04825" y="731520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46</xdr:row>
      <xdr:rowOff>38100</xdr:rowOff>
    </xdr:from>
    <xdr:to>
      <xdr:col>0</xdr:col>
      <xdr:colOff>1009650</xdr:colOff>
      <xdr:row>46</xdr:row>
      <xdr:rowOff>457200</xdr:rowOff>
    </xdr:to>
    <xdr:pic>
      <xdr:nvPicPr>
        <xdr:cNvPr id="1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2925" y="74866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114299</xdr:colOff>
      <xdr:row>10</xdr:row>
      <xdr:rowOff>152400</xdr:rowOff>
    </xdr:from>
    <xdr:to>
      <xdr:col>0</xdr:col>
      <xdr:colOff>1554299</xdr:colOff>
      <xdr:row>11</xdr:row>
      <xdr:rowOff>650986</xdr:rowOff>
    </xdr:to>
    <xdr:pic>
      <xdr:nvPicPr>
        <xdr:cNvPr id="16" name="Picture 282" descr="Рисунок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4299" y="1771650"/>
          <a:ext cx="497025" cy="17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14</xdr:row>
      <xdr:rowOff>180975</xdr:rowOff>
    </xdr:from>
    <xdr:to>
      <xdr:col>0</xdr:col>
      <xdr:colOff>1554299</xdr:colOff>
      <xdr:row>15</xdr:row>
      <xdr:rowOff>681825</xdr:rowOff>
    </xdr:to>
    <xdr:pic>
      <xdr:nvPicPr>
        <xdr:cNvPr id="17" name="Picture 283" descr="Рисунок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4299" y="2428875"/>
          <a:ext cx="497025" cy="15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16</xdr:row>
      <xdr:rowOff>133350</xdr:rowOff>
    </xdr:from>
    <xdr:to>
      <xdr:col>0</xdr:col>
      <xdr:colOff>1554299</xdr:colOff>
      <xdr:row>17</xdr:row>
      <xdr:rowOff>682199</xdr:rowOff>
    </xdr:to>
    <xdr:pic>
      <xdr:nvPicPr>
        <xdr:cNvPr id="18" name="Picture 284" descr="Рисунок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4299" y="2724150"/>
          <a:ext cx="497025" cy="18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4</xdr:row>
      <xdr:rowOff>123825</xdr:rowOff>
    </xdr:from>
    <xdr:to>
      <xdr:col>0</xdr:col>
      <xdr:colOff>1554299</xdr:colOff>
      <xdr:row>7</xdr:row>
      <xdr:rowOff>684355</xdr:rowOff>
    </xdr:to>
    <xdr:pic>
      <xdr:nvPicPr>
        <xdr:cNvPr id="19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4299" y="771525"/>
          <a:ext cx="497025" cy="52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47</xdr:row>
      <xdr:rowOff>142875</xdr:rowOff>
    </xdr:from>
    <xdr:to>
      <xdr:col>0</xdr:col>
      <xdr:colOff>1419225</xdr:colOff>
      <xdr:row>47</xdr:row>
      <xdr:rowOff>409575</xdr:rowOff>
    </xdr:to>
    <xdr:pic>
      <xdr:nvPicPr>
        <xdr:cNvPr id="20" name="Рисунок 23" descr="dds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0" y="7753350"/>
          <a:ext cx="419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294410</xdr:colOff>
      <xdr:row>31</xdr:row>
      <xdr:rowOff>4914</xdr:rowOff>
    </xdr:from>
    <xdr:to>
      <xdr:col>0</xdr:col>
      <xdr:colOff>1266410</xdr:colOff>
      <xdr:row>35</xdr:row>
      <xdr:rowOff>184008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4410" y="5024589"/>
          <a:ext cx="314775" cy="807744"/>
        </a:xfrm>
        <a:prstGeom prst="rect">
          <a:avLst/>
        </a:prstGeom>
      </xdr:spPr>
    </xdr:pic>
    <xdr:clientData/>
  </xdr:twoCellAnchor>
  <xdr:twoCellAnchor editAs="oneCell">
    <xdr:from>
      <xdr:col>0</xdr:col>
      <xdr:colOff>294410</xdr:colOff>
      <xdr:row>26</xdr:row>
      <xdr:rowOff>69272</xdr:rowOff>
    </xdr:from>
    <xdr:to>
      <xdr:col>0</xdr:col>
      <xdr:colOff>1266410</xdr:colOff>
      <xdr:row>31</xdr:row>
      <xdr:rowOff>24194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4410" y="4279322"/>
          <a:ext cx="314775" cy="764547"/>
        </a:xfrm>
        <a:prstGeom prst="rect">
          <a:avLst/>
        </a:prstGeom>
      </xdr:spPr>
    </xdr:pic>
    <xdr:clientData/>
  </xdr:twoCellAnchor>
  <xdr:twoCellAnchor editAs="oneCell">
    <xdr:from>
      <xdr:col>0</xdr:col>
      <xdr:colOff>335280</xdr:colOff>
      <xdr:row>0</xdr:row>
      <xdr:rowOff>457200</xdr:rowOff>
    </xdr:from>
    <xdr:to>
      <xdr:col>1</xdr:col>
      <xdr:colOff>1356595</xdr:colOff>
      <xdr:row>1</xdr:row>
      <xdr:rowOff>106733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35280" y="161925"/>
          <a:ext cx="887965" cy="106733"/>
        </a:xfrm>
        <a:prstGeom prst="rect">
          <a:avLst/>
        </a:prstGeom>
      </xdr:spPr>
    </xdr:pic>
    <xdr:clientData/>
  </xdr:twoCellAnchor>
  <xdr:twoCellAnchor editAs="oneCell">
    <xdr:from>
      <xdr:col>11</xdr:col>
      <xdr:colOff>274320</xdr:colOff>
      <xdr:row>53</xdr:row>
      <xdr:rowOff>76200</xdr:rowOff>
    </xdr:from>
    <xdr:to>
      <xdr:col>16</xdr:col>
      <xdr:colOff>0</xdr:colOff>
      <xdr:row>56</xdr:row>
      <xdr:rowOff>149430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979920" y="8658225"/>
          <a:ext cx="2773920" cy="559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67"/>
  <sheetViews>
    <sheetView showGridLines="0" tabSelected="1" topLeftCell="A37" zoomScale="50" zoomScaleNormal="50" zoomScaleSheetLayoutView="10" zoomScalePageLayoutView="55" workbookViewId="0">
      <selection activeCell="B83" sqref="B83"/>
    </sheetView>
  </sheetViews>
  <sheetFormatPr defaultColWidth="9.140625" defaultRowHeight="12.75" x14ac:dyDescent="0.2"/>
  <cols>
    <col min="1" max="1" width="24.7109375" style="1" customWidth="1"/>
    <col min="2" max="2" width="27.85546875" style="1" customWidth="1"/>
    <col min="3" max="3" width="26.85546875" style="1" customWidth="1"/>
    <col min="4" max="4" width="25.7109375" style="1" customWidth="1"/>
    <col min="5" max="6" width="15.28515625" style="1" customWidth="1"/>
    <col min="7" max="7" width="23" style="2" customWidth="1"/>
    <col min="8" max="8" width="19.140625" style="1" customWidth="1"/>
    <col min="9" max="16" width="8.85546875" style="1" customWidth="1"/>
    <col min="17" max="17" width="11.7109375" style="1" hidden="1" customWidth="1"/>
    <col min="18" max="16384" width="9.140625" style="1"/>
  </cols>
  <sheetData>
    <row r="1" spans="1:18" ht="75.75" customHeight="1" x14ac:dyDescent="0.2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8" ht="33" customHeight="1" x14ac:dyDescent="0.3">
      <c r="A2" s="3"/>
      <c r="B2" s="3"/>
      <c r="C2" s="3"/>
      <c r="D2" s="190" t="s">
        <v>80</v>
      </c>
      <c r="E2" s="190"/>
      <c r="F2" s="190"/>
      <c r="G2" s="190"/>
      <c r="H2" s="190"/>
      <c r="K2" s="189"/>
      <c r="L2" s="189"/>
      <c r="M2" s="189"/>
      <c r="N2" s="188" t="s">
        <v>79</v>
      </c>
      <c r="O2" s="187">
        <v>42828</v>
      </c>
      <c r="P2" s="187"/>
      <c r="Q2" s="3"/>
    </row>
    <row r="3" spans="1:18" ht="81" customHeight="1" x14ac:dyDescent="0.3">
      <c r="A3" s="104" t="s">
        <v>61</v>
      </c>
      <c r="B3" s="104" t="s">
        <v>60</v>
      </c>
      <c r="C3" s="104" t="s">
        <v>78</v>
      </c>
      <c r="D3" s="104" t="s">
        <v>77</v>
      </c>
      <c r="E3" s="104"/>
      <c r="F3" s="104"/>
      <c r="G3" s="104"/>
      <c r="H3" s="104"/>
      <c r="I3" s="104" t="s">
        <v>76</v>
      </c>
      <c r="J3" s="104"/>
      <c r="K3" s="104"/>
      <c r="L3" s="104"/>
      <c r="M3" s="104"/>
      <c r="N3" s="104"/>
      <c r="O3" s="104"/>
      <c r="P3" s="104"/>
      <c r="Q3" s="3"/>
    </row>
    <row r="4" spans="1:18" ht="20.25" customHeight="1" x14ac:dyDescent="0.3">
      <c r="A4" s="104"/>
      <c r="B4" s="104"/>
      <c r="C4" s="104"/>
      <c r="D4" s="104"/>
      <c r="E4" s="104"/>
      <c r="F4" s="104"/>
      <c r="G4" s="104"/>
      <c r="H4" s="104"/>
      <c r="I4" s="104" t="s">
        <v>75</v>
      </c>
      <c r="J4" s="104"/>
      <c r="K4" s="104"/>
      <c r="L4" s="104"/>
      <c r="M4" s="104"/>
      <c r="N4" s="104"/>
      <c r="O4" s="104"/>
      <c r="P4" s="104"/>
      <c r="Q4" s="3"/>
    </row>
    <row r="5" spans="1:18" ht="21.6" customHeight="1" x14ac:dyDescent="0.3">
      <c r="A5" s="174"/>
      <c r="B5" s="173" t="s">
        <v>74</v>
      </c>
      <c r="C5" s="186">
        <v>2</v>
      </c>
      <c r="D5" s="171" t="s">
        <v>73</v>
      </c>
      <c r="E5" s="171"/>
      <c r="F5" s="171"/>
      <c r="G5" s="171"/>
      <c r="H5" s="171"/>
      <c r="I5" s="185" t="s">
        <v>72</v>
      </c>
      <c r="J5" s="184"/>
      <c r="K5" s="184"/>
      <c r="L5" s="184"/>
      <c r="M5" s="184" t="s">
        <v>71</v>
      </c>
      <c r="N5" s="184"/>
      <c r="O5" s="184"/>
      <c r="P5" s="183"/>
      <c r="Q5" s="3"/>
    </row>
    <row r="6" spans="1:18" ht="21.6" customHeight="1" x14ac:dyDescent="0.3">
      <c r="A6" s="174"/>
      <c r="B6" s="173"/>
      <c r="C6" s="179"/>
      <c r="D6" s="171"/>
      <c r="E6" s="171"/>
      <c r="F6" s="171"/>
      <c r="G6" s="171"/>
      <c r="H6" s="171"/>
      <c r="I6" s="182" t="s">
        <v>70</v>
      </c>
      <c r="J6" s="181"/>
      <c r="K6" s="181"/>
      <c r="L6" s="181"/>
      <c r="M6" s="181"/>
      <c r="N6" s="181"/>
      <c r="O6" s="181"/>
      <c r="P6" s="180"/>
      <c r="Q6" s="3"/>
    </row>
    <row r="7" spans="1:18" ht="21.6" customHeight="1" x14ac:dyDescent="0.3">
      <c r="A7" s="174"/>
      <c r="B7" s="173"/>
      <c r="C7" s="179"/>
      <c r="D7" s="171"/>
      <c r="E7" s="171"/>
      <c r="F7" s="171"/>
      <c r="G7" s="171"/>
      <c r="H7" s="171"/>
      <c r="I7" s="178">
        <v>2500</v>
      </c>
      <c r="J7" s="177"/>
      <c r="K7" s="176">
        <v>3000</v>
      </c>
      <c r="L7" s="177"/>
      <c r="M7" s="176">
        <v>2500</v>
      </c>
      <c r="N7" s="177"/>
      <c r="O7" s="176">
        <v>3000</v>
      </c>
      <c r="P7" s="175"/>
      <c r="Q7" s="3"/>
    </row>
    <row r="8" spans="1:18" ht="65.099999999999994" customHeight="1" x14ac:dyDescent="0.3">
      <c r="A8" s="174"/>
      <c r="B8" s="173"/>
      <c r="C8" s="172"/>
      <c r="D8" s="171"/>
      <c r="E8" s="171"/>
      <c r="F8" s="171"/>
      <c r="G8" s="171"/>
      <c r="H8" s="171"/>
      <c r="I8" s="110">
        <f>(I23*2+I29+I41*2+I51*44)/2.5</f>
        <v>615.20000000000005</v>
      </c>
      <c r="J8" s="108"/>
      <c r="K8" s="109">
        <f>(I23*2+I31+I41*2+I51*44)/2.5</f>
        <v>668.8</v>
      </c>
      <c r="L8" s="170"/>
      <c r="M8" s="109">
        <f>(I25*2+I30+I42*2+I51*44)/2.5</f>
        <v>891.6</v>
      </c>
      <c r="N8" s="108"/>
      <c r="O8" s="109">
        <f>(I25*2+I32+I42*2+I51*44)/2.5</f>
        <v>969.6</v>
      </c>
      <c r="P8" s="107"/>
      <c r="Q8" s="3"/>
    </row>
    <row r="9" spans="1:18" ht="20.25" customHeight="1" x14ac:dyDescent="0.3">
      <c r="A9" s="169"/>
      <c r="B9" s="168"/>
      <c r="C9" s="168"/>
      <c r="D9" s="168"/>
      <c r="E9" s="168"/>
      <c r="F9" s="168"/>
      <c r="G9" s="168"/>
      <c r="H9" s="167"/>
      <c r="I9" s="166" t="s">
        <v>70</v>
      </c>
      <c r="J9" s="165"/>
      <c r="K9" s="165"/>
      <c r="L9" s="165"/>
      <c r="M9" s="165"/>
      <c r="N9" s="165"/>
      <c r="O9" s="165"/>
      <c r="P9" s="164"/>
      <c r="Q9" s="3"/>
    </row>
    <row r="10" spans="1:18" ht="20.25" x14ac:dyDescent="0.3">
      <c r="A10" s="163"/>
      <c r="B10" s="162"/>
      <c r="C10" s="162"/>
      <c r="D10" s="162"/>
      <c r="E10" s="162"/>
      <c r="F10" s="162"/>
      <c r="G10" s="162"/>
      <c r="H10" s="161"/>
      <c r="I10" s="160">
        <v>2500</v>
      </c>
      <c r="J10" s="157"/>
      <c r="K10" s="157"/>
      <c r="L10" s="159"/>
      <c r="M10" s="158">
        <v>3000</v>
      </c>
      <c r="N10" s="157"/>
      <c r="O10" s="157"/>
      <c r="P10" s="156"/>
      <c r="Q10" s="3"/>
    </row>
    <row r="11" spans="1:18" ht="65.099999999999994" customHeight="1" x14ac:dyDescent="0.3">
      <c r="A11" s="155"/>
      <c r="B11" s="154" t="s">
        <v>69</v>
      </c>
      <c r="C11" s="153">
        <v>1.65</v>
      </c>
      <c r="D11" s="152" t="s">
        <v>68</v>
      </c>
      <c r="E11" s="151"/>
      <c r="F11" s="151"/>
      <c r="G11" s="151"/>
      <c r="H11" s="150"/>
      <c r="I11" s="120">
        <f>(I21*3+I30+I37*2+I43*2+I51*26)/2.5</f>
        <v>1831.2</v>
      </c>
      <c r="J11" s="148"/>
      <c r="K11" s="148"/>
      <c r="L11" s="149"/>
      <c r="M11" s="119">
        <f>(I21*3+I32+I37*2+I43*2+I51*26)/2.5</f>
        <v>1909.2</v>
      </c>
      <c r="N11" s="148"/>
      <c r="O11" s="148"/>
      <c r="P11" s="147"/>
      <c r="Q11" s="3"/>
    </row>
    <row r="12" spans="1:18" ht="65.099999999999994" customHeight="1" x14ac:dyDescent="0.3">
      <c r="A12" s="146"/>
      <c r="B12" s="146"/>
      <c r="C12" s="145">
        <v>2</v>
      </c>
      <c r="D12" s="144"/>
      <c r="E12" s="143"/>
      <c r="F12" s="143"/>
      <c r="G12" s="143"/>
      <c r="H12" s="142"/>
      <c r="I12" s="110">
        <f>(I22*3+I30+I37*2+I43*2+I51*26)/2.5</f>
        <v>2041.2</v>
      </c>
      <c r="J12" s="140"/>
      <c r="K12" s="140"/>
      <c r="L12" s="141"/>
      <c r="M12" s="109">
        <f>(I22*3+I32+I37*2+I43*2+I51*26)/2.5</f>
        <v>2119.1999999999998</v>
      </c>
      <c r="N12" s="140"/>
      <c r="O12" s="140"/>
      <c r="P12" s="139"/>
      <c r="Q12" s="3"/>
      <c r="R12" s="138"/>
    </row>
    <row r="13" spans="1:18" ht="20.25" x14ac:dyDescent="0.3">
      <c r="A13" s="135"/>
      <c r="B13" s="135"/>
      <c r="C13" s="135"/>
      <c r="D13" s="135"/>
      <c r="E13" s="135"/>
      <c r="F13" s="135"/>
      <c r="G13" s="135"/>
      <c r="H13" s="135"/>
      <c r="I13" s="137" t="s">
        <v>67</v>
      </c>
      <c r="J13" s="137"/>
      <c r="K13" s="137"/>
      <c r="L13" s="137"/>
      <c r="M13" s="137"/>
      <c r="N13" s="137"/>
      <c r="O13" s="137"/>
      <c r="P13" s="136"/>
      <c r="Q13" s="3"/>
    </row>
    <row r="14" spans="1:18" ht="20.25" x14ac:dyDescent="0.3">
      <c r="A14" s="135"/>
      <c r="B14" s="135"/>
      <c r="C14" s="135"/>
      <c r="D14" s="135"/>
      <c r="E14" s="135"/>
      <c r="F14" s="135"/>
      <c r="G14" s="135"/>
      <c r="H14" s="135"/>
      <c r="I14" s="132">
        <v>2500</v>
      </c>
      <c r="J14" s="132"/>
      <c r="K14" s="132"/>
      <c r="L14" s="134"/>
      <c r="M14" s="133">
        <v>3000</v>
      </c>
      <c r="N14" s="132"/>
      <c r="O14" s="132"/>
      <c r="P14" s="131"/>
      <c r="Q14" s="3"/>
    </row>
    <row r="15" spans="1:18" ht="65.099999999999994" customHeight="1" x14ac:dyDescent="0.3">
      <c r="A15" s="129"/>
      <c r="B15" s="55" t="s">
        <v>66</v>
      </c>
      <c r="C15" s="130">
        <v>1.65</v>
      </c>
      <c r="D15" s="127" t="s">
        <v>65</v>
      </c>
      <c r="E15" s="127"/>
      <c r="F15" s="127"/>
      <c r="G15" s="127"/>
      <c r="H15" s="127"/>
      <c r="I15" s="120">
        <f>(I21*3+I37*2+I39*2+I44+I51*27)/2.5</f>
        <v>1799.2</v>
      </c>
      <c r="J15" s="118"/>
      <c r="K15" s="118"/>
      <c r="L15" s="118"/>
      <c r="M15" s="119">
        <f>(I21*3+I37*2+I40*2+I44+I51*27)/2.5</f>
        <v>1882.4</v>
      </c>
      <c r="N15" s="118"/>
      <c r="O15" s="118"/>
      <c r="P15" s="117"/>
      <c r="Q15" s="3"/>
    </row>
    <row r="16" spans="1:18" ht="65.099999999999994" customHeight="1" x14ac:dyDescent="0.3">
      <c r="A16" s="129"/>
      <c r="B16" s="55"/>
      <c r="C16" s="128">
        <v>2</v>
      </c>
      <c r="D16" s="127"/>
      <c r="E16" s="127"/>
      <c r="F16" s="127"/>
      <c r="G16" s="127"/>
      <c r="H16" s="127"/>
      <c r="I16" s="110">
        <f>(I22*3+I37*2+I39*2+I44+I51*27)/2.5</f>
        <v>2009.2</v>
      </c>
      <c r="J16" s="108"/>
      <c r="K16" s="108"/>
      <c r="L16" s="108"/>
      <c r="M16" s="109">
        <f>(I22*3+I37*2+I40*2+I44+I51*27)/2.5</f>
        <v>2092.4</v>
      </c>
      <c r="N16" s="108"/>
      <c r="O16" s="108"/>
      <c r="P16" s="107"/>
      <c r="Q16" s="3"/>
    </row>
    <row r="17" spans="1:18" ht="65.099999999999994" customHeight="1" x14ac:dyDescent="0.3">
      <c r="A17" s="126"/>
      <c r="B17" s="125" t="s">
        <v>64</v>
      </c>
      <c r="C17" s="124">
        <v>2</v>
      </c>
      <c r="D17" s="123" t="s">
        <v>63</v>
      </c>
      <c r="E17" s="122"/>
      <c r="F17" s="122"/>
      <c r="G17" s="122"/>
      <c r="H17" s="121"/>
      <c r="I17" s="120">
        <f>(I21*3+I37*3+I38+I39*2+I44+I51*33)/2.5</f>
        <v>2419.6</v>
      </c>
      <c r="J17" s="118"/>
      <c r="K17" s="118"/>
      <c r="L17" s="118"/>
      <c r="M17" s="119">
        <f>(I21*3+I37*3+I38+I40*2+I44+I51*36)/2.5</f>
        <v>2507.6</v>
      </c>
      <c r="N17" s="118"/>
      <c r="O17" s="118"/>
      <c r="P17" s="117"/>
      <c r="Q17" s="3"/>
    </row>
    <row r="18" spans="1:18" ht="65.099999999999994" customHeight="1" x14ac:dyDescent="0.3">
      <c r="A18" s="116"/>
      <c r="B18" s="115"/>
      <c r="C18" s="114">
        <v>2.4</v>
      </c>
      <c r="D18" s="113"/>
      <c r="E18" s="112"/>
      <c r="F18" s="112"/>
      <c r="G18" s="112"/>
      <c r="H18" s="111"/>
      <c r="I18" s="110">
        <f>(I22*3+I37*3+I38+I32+I39*2+I47*2+I51*39)/2.5</f>
        <v>3111.6</v>
      </c>
      <c r="J18" s="108"/>
      <c r="K18" s="108"/>
      <c r="L18" s="108"/>
      <c r="M18" s="109">
        <f>(I22*3+I37*3+I38+I32+I40*2+I47*2+I51*43)/2.5</f>
        <v>3201.2</v>
      </c>
      <c r="N18" s="108"/>
      <c r="O18" s="108"/>
      <c r="P18" s="107"/>
      <c r="Q18" s="3"/>
    </row>
    <row r="19" spans="1:18" ht="30" x14ac:dyDescent="0.3">
      <c r="A19" s="106" t="s">
        <v>62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3"/>
    </row>
    <row r="20" spans="1:18" ht="55.5" customHeight="1" x14ac:dyDescent="0.3">
      <c r="A20" s="105" t="s">
        <v>61</v>
      </c>
      <c r="B20" s="104" t="s">
        <v>60</v>
      </c>
      <c r="C20" s="104"/>
      <c r="D20" s="105" t="s">
        <v>59</v>
      </c>
      <c r="E20" s="105" t="s">
        <v>58</v>
      </c>
      <c r="F20" s="105" t="s">
        <v>57</v>
      </c>
      <c r="G20" s="105" t="s">
        <v>56</v>
      </c>
      <c r="H20" s="105" t="s">
        <v>55</v>
      </c>
      <c r="I20" s="104" t="s">
        <v>54</v>
      </c>
      <c r="J20" s="104"/>
      <c r="K20" s="104"/>
      <c r="L20" s="104"/>
      <c r="M20" s="104"/>
      <c r="N20" s="104"/>
      <c r="O20" s="104"/>
      <c r="P20" s="104"/>
      <c r="Q20" s="103" t="s">
        <v>53</v>
      </c>
    </row>
    <row r="21" spans="1:18" ht="20.25" x14ac:dyDescent="0.3">
      <c r="A21" s="29"/>
      <c r="B21" s="55" t="s">
        <v>52</v>
      </c>
      <c r="C21" s="55"/>
      <c r="D21" s="65" t="s">
        <v>51</v>
      </c>
      <c r="E21" s="64">
        <v>100</v>
      </c>
      <c r="F21" s="60">
        <v>5.9</v>
      </c>
      <c r="G21" s="102" t="s">
        <v>34</v>
      </c>
      <c r="H21" s="101">
        <v>0.5</v>
      </c>
      <c r="I21" s="100">
        <f>ROUND(Q21*(1-$B$62),2)</f>
        <v>759</v>
      </c>
      <c r="J21" s="100"/>
      <c r="K21" s="100"/>
      <c r="L21" s="100"/>
      <c r="M21" s="100"/>
      <c r="N21" s="100"/>
      <c r="O21" s="100"/>
      <c r="P21" s="100"/>
      <c r="Q21" s="22">
        <v>759</v>
      </c>
      <c r="R21" s="21"/>
    </row>
    <row r="22" spans="1:18" ht="20.25" x14ac:dyDescent="0.3">
      <c r="A22" s="29"/>
      <c r="B22" s="55"/>
      <c r="C22" s="55"/>
      <c r="D22" s="63" t="s">
        <v>50</v>
      </c>
      <c r="E22" s="62"/>
      <c r="F22" s="57">
        <v>7.3</v>
      </c>
      <c r="G22" s="99"/>
      <c r="H22" s="98"/>
      <c r="I22" s="56">
        <f>ROUND(Q22*(1-$B$62),2)</f>
        <v>934</v>
      </c>
      <c r="J22" s="56"/>
      <c r="K22" s="56"/>
      <c r="L22" s="56"/>
      <c r="M22" s="56"/>
      <c r="N22" s="56"/>
      <c r="O22" s="56"/>
      <c r="P22" s="56"/>
      <c r="Q22" s="22">
        <v>934</v>
      </c>
      <c r="R22" s="21"/>
    </row>
    <row r="23" spans="1:18" ht="20.25" x14ac:dyDescent="0.3">
      <c r="A23" s="29"/>
      <c r="B23" s="55" t="s">
        <v>49</v>
      </c>
      <c r="C23" s="55"/>
      <c r="D23" s="65" t="s">
        <v>48</v>
      </c>
      <c r="E23" s="64">
        <v>180</v>
      </c>
      <c r="F23" s="60">
        <v>2.4500000000000002</v>
      </c>
      <c r="G23" s="25" t="s">
        <v>21</v>
      </c>
      <c r="H23" s="24">
        <v>1</v>
      </c>
      <c r="I23" s="92">
        <f>ROUND(Q23*(1-$B$62),2)</f>
        <v>299</v>
      </c>
      <c r="J23" s="91"/>
      <c r="K23" s="91"/>
      <c r="L23" s="91"/>
      <c r="M23" s="91"/>
      <c r="N23" s="91"/>
      <c r="O23" s="91"/>
      <c r="P23" s="90"/>
      <c r="Q23" s="22">
        <v>299</v>
      </c>
      <c r="R23" s="21"/>
    </row>
    <row r="24" spans="1:18" ht="20.25" x14ac:dyDescent="0.3">
      <c r="A24" s="29"/>
      <c r="B24" s="55"/>
      <c r="C24" s="55"/>
      <c r="D24" s="63" t="s">
        <v>47</v>
      </c>
      <c r="E24" s="62"/>
      <c r="F24" s="57">
        <v>2.94</v>
      </c>
      <c r="G24" s="25"/>
      <c r="H24" s="24"/>
      <c r="I24" s="88">
        <f>ROUND(Q24*(1-$B$62),2)</f>
        <v>359</v>
      </c>
      <c r="J24" s="87"/>
      <c r="K24" s="87"/>
      <c r="L24" s="87"/>
      <c r="M24" s="87"/>
      <c r="N24" s="87"/>
      <c r="O24" s="87"/>
      <c r="P24" s="86"/>
      <c r="Q24" s="22">
        <v>359</v>
      </c>
      <c r="R24" s="21"/>
    </row>
    <row r="25" spans="1:18" ht="20.25" x14ac:dyDescent="0.3">
      <c r="A25" s="29"/>
      <c r="B25" s="55"/>
      <c r="C25" s="55"/>
      <c r="D25" s="97" t="s">
        <v>48</v>
      </c>
      <c r="E25" s="64">
        <v>180</v>
      </c>
      <c r="F25" s="96">
        <v>2.4500000000000002</v>
      </c>
      <c r="G25" s="25" t="s">
        <v>18</v>
      </c>
      <c r="H25" s="24"/>
      <c r="I25" s="92">
        <f>ROUND(Q25*(1-$B$62),2)</f>
        <v>447</v>
      </c>
      <c r="J25" s="91"/>
      <c r="K25" s="91"/>
      <c r="L25" s="91"/>
      <c r="M25" s="91"/>
      <c r="N25" s="91"/>
      <c r="O25" s="91"/>
      <c r="P25" s="90"/>
      <c r="Q25" s="22">
        <v>447</v>
      </c>
      <c r="R25" s="21"/>
    </row>
    <row r="26" spans="1:18" ht="20.25" x14ac:dyDescent="0.3">
      <c r="A26" s="29"/>
      <c r="B26" s="55"/>
      <c r="C26" s="55"/>
      <c r="D26" s="63" t="s">
        <v>47</v>
      </c>
      <c r="E26" s="62"/>
      <c r="F26" s="57">
        <v>2.94</v>
      </c>
      <c r="G26" s="25"/>
      <c r="H26" s="24"/>
      <c r="I26" s="88">
        <f>ROUND(Q26*(1-$B$62),2)</f>
        <v>521</v>
      </c>
      <c r="J26" s="87"/>
      <c r="K26" s="87"/>
      <c r="L26" s="87"/>
      <c r="M26" s="87"/>
      <c r="N26" s="87"/>
      <c r="O26" s="87"/>
      <c r="P26" s="86"/>
      <c r="Q26" s="22">
        <v>521</v>
      </c>
      <c r="R26" s="21"/>
    </row>
    <row r="27" spans="1:18" ht="20.25" customHeight="1" x14ac:dyDescent="0.3">
      <c r="A27" s="85"/>
      <c r="B27" s="95" t="s">
        <v>46</v>
      </c>
      <c r="C27" s="94"/>
      <c r="D27" s="82" t="s">
        <v>45</v>
      </c>
      <c r="E27" s="81">
        <v>96</v>
      </c>
      <c r="F27" s="80">
        <v>5.42</v>
      </c>
      <c r="G27" s="79" t="s">
        <v>21</v>
      </c>
      <c r="H27" s="78"/>
      <c r="I27" s="92">
        <f>ROUND(Q27*(1-$B$62),2)</f>
        <v>563</v>
      </c>
      <c r="J27" s="91"/>
      <c r="K27" s="91"/>
      <c r="L27" s="91"/>
      <c r="M27" s="91"/>
      <c r="N27" s="91"/>
      <c r="O27" s="91"/>
      <c r="P27" s="90"/>
      <c r="Q27" s="22">
        <v>563</v>
      </c>
      <c r="R27" s="21"/>
    </row>
    <row r="28" spans="1:18" ht="20.25" x14ac:dyDescent="0.3">
      <c r="A28" s="85"/>
      <c r="B28" s="84"/>
      <c r="C28" s="83"/>
      <c r="D28" s="39"/>
      <c r="E28" s="81"/>
      <c r="F28" s="71"/>
      <c r="G28" s="93" t="s">
        <v>18</v>
      </c>
      <c r="H28" s="78"/>
      <c r="I28" s="88">
        <f>ROUND(Q28*(1-$B$62),2)</f>
        <v>804</v>
      </c>
      <c r="J28" s="87"/>
      <c r="K28" s="87"/>
      <c r="L28" s="87"/>
      <c r="M28" s="87"/>
      <c r="N28" s="87"/>
      <c r="O28" s="87"/>
      <c r="P28" s="86"/>
      <c r="Q28" s="22">
        <v>804</v>
      </c>
      <c r="R28" s="21"/>
    </row>
    <row r="29" spans="1:18" ht="20.25" x14ac:dyDescent="0.3">
      <c r="A29" s="85"/>
      <c r="B29" s="84"/>
      <c r="C29" s="83"/>
      <c r="D29" s="27" t="s">
        <v>44</v>
      </c>
      <c r="E29" s="81"/>
      <c r="F29" s="89">
        <v>6.78</v>
      </c>
      <c r="G29" s="79" t="s">
        <v>21</v>
      </c>
      <c r="H29" s="78"/>
      <c r="I29" s="92">
        <f>ROUND(Q29*(1-$B$62),2)</f>
        <v>670</v>
      </c>
      <c r="J29" s="91"/>
      <c r="K29" s="91"/>
      <c r="L29" s="91"/>
      <c r="M29" s="91"/>
      <c r="N29" s="91"/>
      <c r="O29" s="91"/>
      <c r="P29" s="90"/>
      <c r="Q29" s="22">
        <v>670</v>
      </c>
      <c r="R29" s="21"/>
    </row>
    <row r="30" spans="1:18" ht="20.25" x14ac:dyDescent="0.3">
      <c r="A30" s="85"/>
      <c r="B30" s="84"/>
      <c r="C30" s="83"/>
      <c r="D30" s="27"/>
      <c r="E30" s="81"/>
      <c r="F30" s="89"/>
      <c r="G30" s="93" t="s">
        <v>18</v>
      </c>
      <c r="H30" s="78"/>
      <c r="I30" s="88">
        <f>ROUND(Q30*(1-$B$62),2)</f>
        <v>971</v>
      </c>
      <c r="J30" s="87"/>
      <c r="K30" s="87"/>
      <c r="L30" s="87"/>
      <c r="M30" s="87"/>
      <c r="N30" s="87"/>
      <c r="O30" s="87"/>
      <c r="P30" s="86"/>
      <c r="Q30" s="22">
        <v>971</v>
      </c>
      <c r="R30" s="21"/>
    </row>
    <row r="31" spans="1:18" ht="20.25" x14ac:dyDescent="0.3">
      <c r="A31" s="85"/>
      <c r="B31" s="84"/>
      <c r="C31" s="83"/>
      <c r="D31" s="27" t="s">
        <v>43</v>
      </c>
      <c r="E31" s="81"/>
      <c r="F31" s="89">
        <v>8.1300000000000008</v>
      </c>
      <c r="G31" s="79" t="s">
        <v>21</v>
      </c>
      <c r="H31" s="78"/>
      <c r="I31" s="92">
        <f>ROUND(Q31*(1-$B$62),2)</f>
        <v>804</v>
      </c>
      <c r="J31" s="91"/>
      <c r="K31" s="91"/>
      <c r="L31" s="91"/>
      <c r="M31" s="91"/>
      <c r="N31" s="91"/>
      <c r="O31" s="91"/>
      <c r="P31" s="90"/>
      <c r="Q31" s="22">
        <v>804</v>
      </c>
      <c r="R31" s="21"/>
    </row>
    <row r="32" spans="1:18" ht="20.25" x14ac:dyDescent="0.3">
      <c r="A32" s="85"/>
      <c r="B32" s="84"/>
      <c r="C32" s="83"/>
      <c r="D32" s="27"/>
      <c r="E32" s="81"/>
      <c r="F32" s="89"/>
      <c r="G32" s="70" t="s">
        <v>18</v>
      </c>
      <c r="H32" s="78"/>
      <c r="I32" s="88">
        <f>ROUND(Q32*(1-$B$62),2)</f>
        <v>1166</v>
      </c>
      <c r="J32" s="87"/>
      <c r="K32" s="87"/>
      <c r="L32" s="87"/>
      <c r="M32" s="87"/>
      <c r="N32" s="87"/>
      <c r="O32" s="87"/>
      <c r="P32" s="86"/>
      <c r="Q32" s="22">
        <v>1166</v>
      </c>
      <c r="R32" s="21"/>
    </row>
    <row r="33" spans="1:18" ht="20.25" customHeight="1" x14ac:dyDescent="0.3">
      <c r="A33" s="85"/>
      <c r="B33" s="84"/>
      <c r="C33" s="83"/>
      <c r="D33" s="82" t="s">
        <v>42</v>
      </c>
      <c r="E33" s="81"/>
      <c r="F33" s="80">
        <v>11.64</v>
      </c>
      <c r="G33" s="79" t="s">
        <v>21</v>
      </c>
      <c r="H33" s="78"/>
      <c r="I33" s="77">
        <f>ROUND(Q33*(1-$B$62),2)</f>
        <v>1167</v>
      </c>
      <c r="J33" s="76"/>
      <c r="K33" s="76"/>
      <c r="L33" s="76"/>
      <c r="M33" s="76"/>
      <c r="N33" s="76"/>
      <c r="O33" s="76"/>
      <c r="P33" s="75"/>
      <c r="Q33" s="22">
        <v>1167</v>
      </c>
      <c r="R33" s="21"/>
    </row>
    <row r="34" spans="1:18" ht="20.25" x14ac:dyDescent="0.3">
      <c r="A34" s="85"/>
      <c r="B34" s="84"/>
      <c r="C34" s="83"/>
      <c r="D34" s="39"/>
      <c r="E34" s="81"/>
      <c r="F34" s="71"/>
      <c r="G34" s="70" t="s">
        <v>18</v>
      </c>
      <c r="H34" s="78"/>
      <c r="I34" s="68">
        <f>ROUND(Q34*(1-$B$62),2)</f>
        <v>1692</v>
      </c>
      <c r="J34" s="67"/>
      <c r="K34" s="67"/>
      <c r="L34" s="67"/>
      <c r="M34" s="67"/>
      <c r="N34" s="67"/>
      <c r="O34" s="67"/>
      <c r="P34" s="66"/>
      <c r="Q34" s="22">
        <v>1692</v>
      </c>
      <c r="R34" s="21"/>
    </row>
    <row r="35" spans="1:18" ht="20.25" x14ac:dyDescent="0.3">
      <c r="A35" s="85"/>
      <c r="B35" s="84"/>
      <c r="C35" s="83"/>
      <c r="D35" s="82" t="s">
        <v>41</v>
      </c>
      <c r="E35" s="81"/>
      <c r="F35" s="80">
        <v>15.52</v>
      </c>
      <c r="G35" s="79" t="s">
        <v>21</v>
      </c>
      <c r="H35" s="78"/>
      <c r="I35" s="77">
        <f>ROUND(Q35*(1-$B$62),2)</f>
        <v>1556</v>
      </c>
      <c r="J35" s="76"/>
      <c r="K35" s="76"/>
      <c r="L35" s="76"/>
      <c r="M35" s="76"/>
      <c r="N35" s="76"/>
      <c r="O35" s="76"/>
      <c r="P35" s="75"/>
      <c r="Q35" s="22">
        <v>1556</v>
      </c>
      <c r="R35" s="21"/>
    </row>
    <row r="36" spans="1:18" ht="20.25" x14ac:dyDescent="0.3">
      <c r="A36" s="74"/>
      <c r="B36" s="73"/>
      <c r="C36" s="72"/>
      <c r="D36" s="39"/>
      <c r="E36" s="39"/>
      <c r="F36" s="71"/>
      <c r="G36" s="70" t="s">
        <v>18</v>
      </c>
      <c r="H36" s="69"/>
      <c r="I36" s="68">
        <f>ROUND(Q36*(1-$B$62),2)</f>
        <v>2256</v>
      </c>
      <c r="J36" s="67"/>
      <c r="K36" s="67"/>
      <c r="L36" s="67"/>
      <c r="M36" s="67"/>
      <c r="N36" s="67"/>
      <c r="O36" s="67"/>
      <c r="P36" s="66"/>
      <c r="Q36" s="22">
        <v>2256</v>
      </c>
      <c r="R36" s="21"/>
    </row>
    <row r="37" spans="1:18" ht="39.75" customHeight="1" x14ac:dyDescent="0.3">
      <c r="A37" s="37"/>
      <c r="B37" s="55" t="s">
        <v>40</v>
      </c>
      <c r="C37" s="55"/>
      <c r="D37" s="54" t="s">
        <v>39</v>
      </c>
      <c r="E37" s="54">
        <v>162</v>
      </c>
      <c r="F37" s="53">
        <v>3.3</v>
      </c>
      <c r="G37" s="53" t="s">
        <v>34</v>
      </c>
      <c r="H37" s="52">
        <v>1</v>
      </c>
      <c r="I37" s="51">
        <f>ROUND(Q37*(1-$B$62),2)</f>
        <v>519</v>
      </c>
      <c r="J37" s="51"/>
      <c r="K37" s="51"/>
      <c r="L37" s="51"/>
      <c r="M37" s="51"/>
      <c r="N37" s="51"/>
      <c r="O37" s="51"/>
      <c r="P37" s="51"/>
      <c r="Q37" s="22">
        <v>519</v>
      </c>
      <c r="R37" s="21"/>
    </row>
    <row r="38" spans="1:18" ht="39.75" customHeight="1" x14ac:dyDescent="0.3">
      <c r="A38" s="37"/>
      <c r="B38" s="55" t="s">
        <v>38</v>
      </c>
      <c r="C38" s="55"/>
      <c r="D38" s="54" t="s">
        <v>37</v>
      </c>
      <c r="E38" s="54">
        <v>100</v>
      </c>
      <c r="F38" s="53">
        <v>3.6</v>
      </c>
      <c r="G38" s="53" t="s">
        <v>18</v>
      </c>
      <c r="H38" s="52">
        <v>0.5</v>
      </c>
      <c r="I38" s="51">
        <f>ROUND(Q38*(1-$B$62),2)</f>
        <v>1008</v>
      </c>
      <c r="J38" s="51"/>
      <c r="K38" s="51"/>
      <c r="L38" s="51"/>
      <c r="M38" s="51"/>
      <c r="N38" s="51"/>
      <c r="O38" s="51"/>
      <c r="P38" s="51"/>
      <c r="Q38" s="22">
        <v>1008</v>
      </c>
      <c r="R38" s="21"/>
    </row>
    <row r="39" spans="1:18" ht="20.25" x14ac:dyDescent="0.3">
      <c r="A39" s="29"/>
      <c r="B39" s="55" t="s">
        <v>36</v>
      </c>
      <c r="C39" s="55"/>
      <c r="D39" s="65" t="s">
        <v>35</v>
      </c>
      <c r="E39" s="64">
        <v>154</v>
      </c>
      <c r="F39" s="60">
        <v>3.3</v>
      </c>
      <c r="G39" s="25" t="s">
        <v>34</v>
      </c>
      <c r="H39" s="24">
        <v>1</v>
      </c>
      <c r="I39" s="59">
        <f>ROUND(Q39*(1-$B$62),2)</f>
        <v>519</v>
      </c>
      <c r="J39" s="59"/>
      <c r="K39" s="59"/>
      <c r="L39" s="59"/>
      <c r="M39" s="59"/>
      <c r="N39" s="59"/>
      <c r="O39" s="59"/>
      <c r="P39" s="59"/>
      <c r="Q39" s="22">
        <v>519</v>
      </c>
      <c r="R39" s="21"/>
    </row>
    <row r="40" spans="1:18" ht="20.25" x14ac:dyDescent="0.3">
      <c r="A40" s="29"/>
      <c r="B40" s="55"/>
      <c r="C40" s="55"/>
      <c r="D40" s="63" t="s">
        <v>33</v>
      </c>
      <c r="E40" s="62"/>
      <c r="F40" s="57">
        <v>3.96</v>
      </c>
      <c r="G40" s="25"/>
      <c r="H40" s="24"/>
      <c r="I40" s="56">
        <f>ROUND(Q40*(1-$B$62),2)</f>
        <v>623</v>
      </c>
      <c r="J40" s="56"/>
      <c r="K40" s="56"/>
      <c r="L40" s="56"/>
      <c r="M40" s="56"/>
      <c r="N40" s="56"/>
      <c r="O40" s="56"/>
      <c r="P40" s="56"/>
      <c r="Q40" s="22">
        <v>623</v>
      </c>
      <c r="R40" s="21"/>
    </row>
    <row r="41" spans="1:18" ht="20.25" x14ac:dyDescent="0.3">
      <c r="A41" s="29"/>
      <c r="B41" s="55" t="s">
        <v>32</v>
      </c>
      <c r="C41" s="55"/>
      <c r="D41" s="26" t="s">
        <v>31</v>
      </c>
      <c r="E41" s="26">
        <v>42</v>
      </c>
      <c r="F41" s="61">
        <v>0.25</v>
      </c>
      <c r="G41" s="60" t="s">
        <v>21</v>
      </c>
      <c r="H41" s="24">
        <v>1.4</v>
      </c>
      <c r="I41" s="59">
        <f>ROUND(Q41*(1-$B$62),2)</f>
        <v>47</v>
      </c>
      <c r="J41" s="59"/>
      <c r="K41" s="59"/>
      <c r="L41" s="59"/>
      <c r="M41" s="59"/>
      <c r="N41" s="59"/>
      <c r="O41" s="59"/>
      <c r="P41" s="59"/>
      <c r="Q41" s="22">
        <v>47</v>
      </c>
      <c r="R41" s="21"/>
    </row>
    <row r="42" spans="1:18" ht="20.25" x14ac:dyDescent="0.3">
      <c r="A42" s="29"/>
      <c r="B42" s="55"/>
      <c r="C42" s="55"/>
      <c r="D42" s="26"/>
      <c r="E42" s="26"/>
      <c r="F42" s="58"/>
      <c r="G42" s="57" t="s">
        <v>18</v>
      </c>
      <c r="H42" s="24"/>
      <c r="I42" s="56">
        <f>ROUND(Q42*(1-$B$62),2)</f>
        <v>94</v>
      </c>
      <c r="J42" s="56"/>
      <c r="K42" s="56"/>
      <c r="L42" s="56"/>
      <c r="M42" s="56"/>
      <c r="N42" s="56"/>
      <c r="O42" s="56"/>
      <c r="P42" s="56"/>
      <c r="Q42" s="22">
        <v>94</v>
      </c>
      <c r="R42" s="21"/>
    </row>
    <row r="43" spans="1:18" ht="39.75" customHeight="1" x14ac:dyDescent="0.3">
      <c r="A43" s="37"/>
      <c r="B43" s="55" t="s">
        <v>30</v>
      </c>
      <c r="C43" s="55"/>
      <c r="D43" s="54" t="s">
        <v>29</v>
      </c>
      <c r="E43" s="54">
        <v>30</v>
      </c>
      <c r="F43" s="53">
        <v>0.3</v>
      </c>
      <c r="G43" s="53" t="s">
        <v>18</v>
      </c>
      <c r="H43" s="52">
        <v>1.4</v>
      </c>
      <c r="I43" s="51">
        <f>ROUND(Q43*(1-$B$62),2)</f>
        <v>94</v>
      </c>
      <c r="J43" s="51"/>
      <c r="K43" s="51"/>
      <c r="L43" s="51"/>
      <c r="M43" s="51"/>
      <c r="N43" s="51"/>
      <c r="O43" s="51"/>
      <c r="P43" s="51"/>
      <c r="Q43" s="22">
        <v>94</v>
      </c>
      <c r="R43" s="21"/>
    </row>
    <row r="44" spans="1:18" ht="39.75" customHeight="1" x14ac:dyDescent="0.3">
      <c r="A44" s="37"/>
      <c r="B44" s="55" t="s">
        <v>28</v>
      </c>
      <c r="C44" s="55"/>
      <c r="D44" s="54" t="s">
        <v>27</v>
      </c>
      <c r="E44" s="54">
        <v>80</v>
      </c>
      <c r="F44" s="53">
        <v>0.02</v>
      </c>
      <c r="G44" s="53" t="s">
        <v>18</v>
      </c>
      <c r="H44" s="52">
        <v>0.5</v>
      </c>
      <c r="I44" s="51">
        <f>ROUND(Q44*(1-$B$62),2)</f>
        <v>37</v>
      </c>
      <c r="J44" s="51"/>
      <c r="K44" s="51"/>
      <c r="L44" s="51"/>
      <c r="M44" s="51"/>
      <c r="N44" s="51"/>
      <c r="O44" s="51"/>
      <c r="P44" s="51"/>
      <c r="Q44" s="22">
        <v>37</v>
      </c>
      <c r="R44" s="21"/>
    </row>
    <row r="45" spans="1:18" ht="39.75" customHeight="1" x14ac:dyDescent="0.3">
      <c r="A45" s="37"/>
      <c r="B45" s="55" t="s">
        <v>26</v>
      </c>
      <c r="C45" s="55"/>
      <c r="D45" s="54" t="s">
        <v>25</v>
      </c>
      <c r="E45" s="54">
        <v>200</v>
      </c>
      <c r="F45" s="53" t="s">
        <v>10</v>
      </c>
      <c r="G45" s="53" t="s">
        <v>24</v>
      </c>
      <c r="H45" s="52" t="s">
        <v>10</v>
      </c>
      <c r="I45" s="51">
        <f>ROUND(Q45*(1-$B$62),2)</f>
        <v>43</v>
      </c>
      <c r="J45" s="51"/>
      <c r="K45" s="51"/>
      <c r="L45" s="51"/>
      <c r="M45" s="51"/>
      <c r="N45" s="51"/>
      <c r="O45" s="51"/>
      <c r="P45" s="51"/>
      <c r="Q45" s="22">
        <v>43</v>
      </c>
      <c r="R45" s="21"/>
    </row>
    <row r="46" spans="1:18" ht="39.75" customHeight="1" x14ac:dyDescent="0.3">
      <c r="A46" s="37"/>
      <c r="B46" s="55" t="s">
        <v>23</v>
      </c>
      <c r="C46" s="55"/>
      <c r="D46" s="54" t="s">
        <v>22</v>
      </c>
      <c r="E46" s="54">
        <v>100</v>
      </c>
      <c r="F46" s="53">
        <v>0.13700000000000001</v>
      </c>
      <c r="G46" s="53" t="s">
        <v>21</v>
      </c>
      <c r="H46" s="52">
        <v>1.4</v>
      </c>
      <c r="I46" s="51">
        <f>ROUND(Q46*(1-$B$62),2)</f>
        <v>47</v>
      </c>
      <c r="J46" s="51"/>
      <c r="K46" s="51"/>
      <c r="L46" s="51"/>
      <c r="M46" s="51"/>
      <c r="N46" s="51"/>
      <c r="O46" s="51"/>
      <c r="P46" s="51"/>
      <c r="Q46" s="22">
        <v>47</v>
      </c>
      <c r="R46" s="21"/>
    </row>
    <row r="47" spans="1:18" ht="39.75" customHeight="1" x14ac:dyDescent="0.3">
      <c r="A47" s="37"/>
      <c r="B47" s="55" t="s">
        <v>20</v>
      </c>
      <c r="C47" s="55"/>
      <c r="D47" s="54" t="s">
        <v>19</v>
      </c>
      <c r="E47" s="54">
        <v>160</v>
      </c>
      <c r="F47" s="53">
        <v>0.01</v>
      </c>
      <c r="G47" s="53" t="s">
        <v>18</v>
      </c>
      <c r="H47" s="52">
        <v>0.5</v>
      </c>
      <c r="I47" s="51">
        <f>ROUND(Q47*(1-$B$62),2)</f>
        <v>26</v>
      </c>
      <c r="J47" s="51"/>
      <c r="K47" s="51"/>
      <c r="L47" s="51"/>
      <c r="M47" s="51"/>
      <c r="N47" s="51"/>
      <c r="O47" s="51"/>
      <c r="P47" s="51"/>
      <c r="Q47" s="22">
        <v>26</v>
      </c>
      <c r="R47" s="21"/>
    </row>
    <row r="48" spans="1:18" ht="39.75" customHeight="1" x14ac:dyDescent="0.3">
      <c r="A48" s="41"/>
      <c r="B48" s="50" t="s">
        <v>17</v>
      </c>
      <c r="C48" s="49"/>
      <c r="D48" s="48" t="s">
        <v>16</v>
      </c>
      <c r="E48" s="47" t="s">
        <v>10</v>
      </c>
      <c r="F48" s="46"/>
      <c r="G48" s="46"/>
      <c r="H48" s="45"/>
      <c r="I48" s="44">
        <f>ROUND(Q48*(1-$B$62),2)</f>
        <v>300</v>
      </c>
      <c r="J48" s="43"/>
      <c r="K48" s="43"/>
      <c r="L48" s="43"/>
      <c r="M48" s="43"/>
      <c r="N48" s="43"/>
      <c r="O48" s="43"/>
      <c r="P48" s="42"/>
      <c r="Q48" s="22">
        <v>300</v>
      </c>
      <c r="R48" s="21"/>
    </row>
    <row r="49" spans="1:18" ht="41.25" customHeight="1" x14ac:dyDescent="0.3">
      <c r="A49" s="41"/>
      <c r="B49" s="40" t="s">
        <v>15</v>
      </c>
      <c r="C49" s="40"/>
      <c r="D49" s="39" t="s">
        <v>14</v>
      </c>
      <c r="E49" s="34">
        <v>1000</v>
      </c>
      <c r="F49" s="38"/>
      <c r="G49" s="34" t="s">
        <v>11</v>
      </c>
      <c r="H49" s="34" t="s">
        <v>10</v>
      </c>
      <c r="I49" s="32">
        <f>ROUND(Q49*(1-$F$62),2)</f>
        <v>1.6</v>
      </c>
      <c r="J49" s="32"/>
      <c r="K49" s="32"/>
      <c r="L49" s="32"/>
      <c r="M49" s="32"/>
      <c r="N49" s="32"/>
      <c r="O49" s="32"/>
      <c r="P49" s="32"/>
      <c r="Q49" s="22">
        <v>1.6</v>
      </c>
      <c r="R49" s="21"/>
    </row>
    <row r="50" spans="1:18" ht="42.75" customHeight="1" x14ac:dyDescent="0.3">
      <c r="A50" s="37"/>
      <c r="B50" s="36" t="s">
        <v>13</v>
      </c>
      <c r="C50" s="36"/>
      <c r="D50" s="27"/>
      <c r="E50" s="33">
        <v>1000</v>
      </c>
      <c r="F50" s="35"/>
      <c r="G50" s="34" t="s">
        <v>11</v>
      </c>
      <c r="H50" s="33" t="s">
        <v>10</v>
      </c>
      <c r="I50" s="32">
        <f>ROUND(Q50*(1-$F$62),2)</f>
        <v>1.7</v>
      </c>
      <c r="J50" s="32"/>
      <c r="K50" s="32"/>
      <c r="L50" s="32"/>
      <c r="M50" s="32"/>
      <c r="N50" s="32"/>
      <c r="O50" s="32"/>
      <c r="P50" s="32"/>
      <c r="Q50" s="22">
        <v>1.7</v>
      </c>
      <c r="R50" s="21"/>
    </row>
    <row r="51" spans="1:18" ht="41.25" customHeight="1" x14ac:dyDescent="0.3">
      <c r="A51" s="29"/>
      <c r="B51" s="31" t="s">
        <v>12</v>
      </c>
      <c r="C51" s="31"/>
      <c r="D51" s="27"/>
      <c r="E51" s="26">
        <v>250</v>
      </c>
      <c r="F51" s="25"/>
      <c r="G51" s="25" t="s">
        <v>11</v>
      </c>
      <c r="H51" s="24" t="s">
        <v>10</v>
      </c>
      <c r="I51" s="30">
        <f>ROUND(Q51*(1-$D$62),2)</f>
        <v>4</v>
      </c>
      <c r="J51" s="30"/>
      <c r="K51" s="30"/>
      <c r="L51" s="30"/>
      <c r="M51" s="30"/>
      <c r="N51" s="30"/>
      <c r="O51" s="30"/>
      <c r="P51" s="30"/>
      <c r="Q51" s="22">
        <v>4</v>
      </c>
      <c r="R51" s="21"/>
    </row>
    <row r="52" spans="1:18" ht="41.25" customHeight="1" x14ac:dyDescent="0.3">
      <c r="A52" s="29"/>
      <c r="B52" s="28" t="s">
        <v>9</v>
      </c>
      <c r="C52" s="28"/>
      <c r="D52" s="27"/>
      <c r="E52" s="26"/>
      <c r="F52" s="25"/>
      <c r="G52" s="25"/>
      <c r="H52" s="24"/>
      <c r="I52" s="23">
        <f>ROUND(Q52*(1-$C$62),2)</f>
        <v>4</v>
      </c>
      <c r="J52" s="23"/>
      <c r="K52" s="23"/>
      <c r="L52" s="23"/>
      <c r="M52" s="23"/>
      <c r="N52" s="23"/>
      <c r="O52" s="23"/>
      <c r="P52" s="23"/>
      <c r="Q52" s="22">
        <v>4</v>
      </c>
      <c r="R52" s="21"/>
    </row>
    <row r="53" spans="1:18" ht="20.25" x14ac:dyDescent="0.3">
      <c r="P53" s="20"/>
      <c r="Q53" s="20"/>
    </row>
    <row r="54" spans="1:18" ht="20.25" x14ac:dyDescent="0.3">
      <c r="A54" s="19" t="s">
        <v>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/>
      <c r="Q54" s="18"/>
    </row>
    <row r="55" spans="1:18" ht="20.25" x14ac:dyDescent="0.3">
      <c r="A55" s="16" t="s">
        <v>7</v>
      </c>
      <c r="B55" s="3"/>
      <c r="C55" s="3"/>
      <c r="D55" s="3"/>
      <c r="E55" s="3"/>
      <c r="F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 ht="20.25" x14ac:dyDescent="0.3">
      <c r="A56" s="16" t="s">
        <v>6</v>
      </c>
      <c r="P56" s="3"/>
      <c r="Q56" s="3"/>
    </row>
    <row r="57" spans="1:18" ht="20.25" x14ac:dyDescent="0.3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ht="20.25" x14ac:dyDescent="0.3">
      <c r="A58" s="17" t="s">
        <v>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3"/>
      <c r="Q58" s="3"/>
    </row>
    <row r="59" spans="1:18" ht="20.25" x14ac:dyDescent="0.3"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8" ht="20.25" x14ac:dyDescent="0.3">
      <c r="A60" s="16"/>
      <c r="B60" s="3"/>
      <c r="C60" s="3"/>
      <c r="D60" s="3"/>
      <c r="E60" s="3"/>
      <c r="F60" s="3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8" ht="52.5" customHeight="1" x14ac:dyDescent="0.3">
      <c r="A61" s="9" t="s">
        <v>4</v>
      </c>
      <c r="B61" s="15" t="s">
        <v>3</v>
      </c>
      <c r="C61" s="14" t="s">
        <v>2</v>
      </c>
      <c r="D61" s="13" t="s">
        <v>1</v>
      </c>
      <c r="E61" s="12"/>
      <c r="F61" s="11" t="s">
        <v>0</v>
      </c>
      <c r="G61" s="10"/>
      <c r="H61" s="10"/>
      <c r="I61" s="3"/>
      <c r="J61" s="3"/>
      <c r="K61" s="3"/>
      <c r="L61" s="3"/>
      <c r="M61" s="3"/>
      <c r="N61" s="3"/>
      <c r="O61" s="3"/>
      <c r="P61" s="3"/>
      <c r="Q61" s="3"/>
    </row>
    <row r="62" spans="1:18" ht="33" x14ac:dyDescent="0.3">
      <c r="A62" s="9"/>
      <c r="B62" s="8">
        <v>0</v>
      </c>
      <c r="C62" s="8">
        <v>0</v>
      </c>
      <c r="D62" s="7">
        <v>0</v>
      </c>
      <c r="E62" s="5"/>
      <c r="F62" s="7">
        <v>0</v>
      </c>
      <c r="G62" s="6"/>
      <c r="H62" s="5"/>
      <c r="I62" s="3"/>
      <c r="J62" s="3"/>
      <c r="K62" s="3"/>
      <c r="L62" s="3"/>
      <c r="M62" s="3"/>
      <c r="N62" s="3"/>
      <c r="O62" s="3"/>
      <c r="P62" s="3"/>
      <c r="Q62" s="3"/>
    </row>
    <row r="63" spans="1:18" ht="20.25" x14ac:dyDescent="0.3">
      <c r="B63" s="3"/>
      <c r="C63" s="3"/>
      <c r="D63" s="3"/>
      <c r="E63" s="3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ht="20.25" x14ac:dyDescent="0.3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 x14ac:dyDescent="0.3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 x14ac:dyDescent="0.3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 x14ac:dyDescent="0.3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</row>
  </sheetData>
  <sheetProtection formatCells="0" formatColumns="0" formatRows="0" insertColumns="0" insertRows="0" insertHyperlinks="0" deleteColumns="0" deleteRows="0" sort="0" autoFilter="0" pivotTables="0"/>
  <mergeCells count="147">
    <mergeCell ref="G51:G52"/>
    <mergeCell ref="D49:D52"/>
    <mergeCell ref="F51:F52"/>
    <mergeCell ref="E51:E52"/>
    <mergeCell ref="A61:A62"/>
    <mergeCell ref="B47:C47"/>
    <mergeCell ref="B49:C49"/>
    <mergeCell ref="D62:E62"/>
    <mergeCell ref="B51:C51"/>
    <mergeCell ref="A51:A52"/>
    <mergeCell ref="B52:C52"/>
    <mergeCell ref="B48:C48"/>
    <mergeCell ref="E48:H48"/>
    <mergeCell ref="H51:H52"/>
    <mergeCell ref="H39:H40"/>
    <mergeCell ref="I44:P44"/>
    <mergeCell ref="I43:P43"/>
    <mergeCell ref="F62:H62"/>
    <mergeCell ref="A21:A22"/>
    <mergeCell ref="B21:C22"/>
    <mergeCell ref="I35:P35"/>
    <mergeCell ref="I31:P31"/>
    <mergeCell ref="F27:F28"/>
    <mergeCell ref="I29:P29"/>
    <mergeCell ref="B39:C40"/>
    <mergeCell ref="I32:P32"/>
    <mergeCell ref="I30:P30"/>
    <mergeCell ref="I33:P33"/>
    <mergeCell ref="F35:F36"/>
    <mergeCell ref="I38:P38"/>
    <mergeCell ref="H27:H36"/>
    <mergeCell ref="F29:F30"/>
    <mergeCell ref="F31:F32"/>
    <mergeCell ref="D35:D36"/>
    <mergeCell ref="F61:H61"/>
    <mergeCell ref="B46:C46"/>
    <mergeCell ref="B43:C43"/>
    <mergeCell ref="B41:C42"/>
    <mergeCell ref="B44:C44"/>
    <mergeCell ref="B45:C45"/>
    <mergeCell ref="F41:F42"/>
    <mergeCell ref="D41:D42"/>
    <mergeCell ref="B50:C50"/>
    <mergeCell ref="D61:E61"/>
    <mergeCell ref="A17:A18"/>
    <mergeCell ref="B17:B18"/>
    <mergeCell ref="D17:H18"/>
    <mergeCell ref="I24:P24"/>
    <mergeCell ref="I22:P22"/>
    <mergeCell ref="M17:P17"/>
    <mergeCell ref="H21:H22"/>
    <mergeCell ref="I18:L18"/>
    <mergeCell ref="A23:A26"/>
    <mergeCell ref="B20:C20"/>
    <mergeCell ref="I17:L17"/>
    <mergeCell ref="I20:P20"/>
    <mergeCell ref="M18:P18"/>
    <mergeCell ref="G23:G24"/>
    <mergeCell ref="I23:P23"/>
    <mergeCell ref="H23:H26"/>
    <mergeCell ref="G25:G26"/>
    <mergeCell ref="A19:P19"/>
    <mergeCell ref="B23:C26"/>
    <mergeCell ref="E25:E26"/>
    <mergeCell ref="E21:E22"/>
    <mergeCell ref="E27:E36"/>
    <mergeCell ref="D27:D28"/>
    <mergeCell ref="I36:P36"/>
    <mergeCell ref="F33:F34"/>
    <mergeCell ref="I21:P21"/>
    <mergeCell ref="I25:P25"/>
    <mergeCell ref="G21:G22"/>
    <mergeCell ref="H41:H42"/>
    <mergeCell ref="E41:E42"/>
    <mergeCell ref="I42:P42"/>
    <mergeCell ref="B37:C37"/>
    <mergeCell ref="D31:D32"/>
    <mergeCell ref="B38:C38"/>
    <mergeCell ref="B27:C36"/>
    <mergeCell ref="I37:P37"/>
    <mergeCell ref="I28:P28"/>
    <mergeCell ref="I27:P27"/>
    <mergeCell ref="I45:P45"/>
    <mergeCell ref="A41:A42"/>
    <mergeCell ref="I34:P34"/>
    <mergeCell ref="I39:P39"/>
    <mergeCell ref="D33:D34"/>
    <mergeCell ref="D29:D30"/>
    <mergeCell ref="A39:A40"/>
    <mergeCell ref="E39:E40"/>
    <mergeCell ref="I40:P40"/>
    <mergeCell ref="G39:G40"/>
    <mergeCell ref="M16:P16"/>
    <mergeCell ref="I13:P13"/>
    <mergeCell ref="I52:P52"/>
    <mergeCell ref="I49:P49"/>
    <mergeCell ref="I48:P48"/>
    <mergeCell ref="I41:P41"/>
    <mergeCell ref="I51:P51"/>
    <mergeCell ref="I50:P50"/>
    <mergeCell ref="I47:P47"/>
    <mergeCell ref="I46:P46"/>
    <mergeCell ref="M12:P12"/>
    <mergeCell ref="I12:L12"/>
    <mergeCell ref="M14:P14"/>
    <mergeCell ref="M10:P10"/>
    <mergeCell ref="M8:N8"/>
    <mergeCell ref="O8:P8"/>
    <mergeCell ref="B3:B4"/>
    <mergeCell ref="A3:A4"/>
    <mergeCell ref="I11:L11"/>
    <mergeCell ref="A5:A8"/>
    <mergeCell ref="C5:C8"/>
    <mergeCell ref="B5:B8"/>
    <mergeCell ref="I5:L5"/>
    <mergeCell ref="K8:L8"/>
    <mergeCell ref="I8:J8"/>
    <mergeCell ref="D3:H4"/>
    <mergeCell ref="I9:P9"/>
    <mergeCell ref="M7:N7"/>
    <mergeCell ref="O7:P7"/>
    <mergeCell ref="M5:P5"/>
    <mergeCell ref="I16:L16"/>
    <mergeCell ref="I3:P3"/>
    <mergeCell ref="D5:H8"/>
    <mergeCell ref="A13:H14"/>
    <mergeCell ref="C3:C4"/>
    <mergeCell ref="A11:A12"/>
    <mergeCell ref="I10:L10"/>
    <mergeCell ref="M15:P15"/>
    <mergeCell ref="I7:J7"/>
    <mergeCell ref="K7:L7"/>
    <mergeCell ref="I4:P4"/>
    <mergeCell ref="I6:P6"/>
    <mergeCell ref="A15:A16"/>
    <mergeCell ref="M11:P11"/>
    <mergeCell ref="I15:L15"/>
    <mergeCell ref="D2:H2"/>
    <mergeCell ref="E23:E24"/>
    <mergeCell ref="I26:P26"/>
    <mergeCell ref="B15:B16"/>
    <mergeCell ref="O2:P2"/>
    <mergeCell ref="D11:H12"/>
    <mergeCell ref="A9:H10"/>
    <mergeCell ref="B11:B12"/>
    <mergeCell ref="I14:L14"/>
    <mergeCell ref="D15:H16"/>
  </mergeCells>
  <printOptions horizontalCentered="1"/>
  <pageMargins left="0" right="0" top="0" bottom="0" header="0" footer="0"/>
  <pageSetup paperSize="9" scale="40" fitToHeight="0" orientation="portrait" r:id="rId1"/>
  <headerFooter scaleWithDoc="0">
    <oddFooter>&amp;R&amp;"Arial Cyr,полужирный"&amp;8стр. &amp;P из &amp;N &amp;"Arial Cyr,обычный"&amp;A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Модульные ограждения GL</vt:lpstr>
      <vt:lpstr>'Модульные ограждения GL'!Область_печати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2017-04-07T09:16:50Z</dcterms:created>
  <dcterms:modified xsi:type="dcterms:W3CDTF">2017-04-07T09:16:55Z</dcterms:modified>
</cp:coreProperties>
</file>