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Панельные ограждения GL (стр.1)" sheetId="1" r:id="rId1"/>
    <sheet name="Панельные ограждения GL (стр.2)" sheetId="2" r:id="rId2"/>
  </sheets>
  <externalReferences>
    <externalReference r:id="rId3"/>
  </externalReferences>
  <definedNames>
    <definedName name="_xlnm.Print_Area" localSheetId="0">'Панельные ограждения GL (стр.1)'!$A$1:$L$68</definedName>
    <definedName name="_xlnm.Print_Area" localSheetId="1">'Панельные ограждения GL (стр.2)'!$A$1:$L$48</definedName>
  </definedNames>
  <calcPr calcId="144525"/>
</workbook>
</file>

<file path=xl/calcChain.xml><?xml version="1.0" encoding="utf-8"?>
<calcChain xmlns="http://schemas.openxmlformats.org/spreadsheetml/2006/main">
  <c r="O4" i="2" l="1"/>
  <c r="P4" i="2"/>
  <c r="Q4" i="2"/>
  <c r="R4" i="2"/>
  <c r="S4" i="2"/>
  <c r="G5" i="2"/>
  <c r="H5" i="2"/>
  <c r="L5" i="2" s="1"/>
  <c r="K5" i="2"/>
  <c r="O5" i="2"/>
  <c r="P5" i="2"/>
  <c r="Q5" i="2"/>
  <c r="S5" i="2"/>
  <c r="G6" i="2"/>
  <c r="H6" i="2"/>
  <c r="L6" i="2" s="1"/>
  <c r="K6" i="2"/>
  <c r="O6" i="2"/>
  <c r="P6" i="2"/>
  <c r="Q6" i="2"/>
  <c r="S6" i="2"/>
  <c r="G7" i="2"/>
  <c r="H7" i="2"/>
  <c r="L7" i="2" s="1"/>
  <c r="K7" i="2"/>
  <c r="O7" i="2"/>
  <c r="P7" i="2"/>
  <c r="Q7" i="2"/>
  <c r="S7" i="2"/>
  <c r="G8" i="2"/>
  <c r="H8" i="2"/>
  <c r="L8" i="2" s="1"/>
  <c r="K8" i="2"/>
  <c r="O8" i="2"/>
  <c r="P8" i="2"/>
  <c r="Q8" i="2"/>
  <c r="S8" i="2"/>
  <c r="G9" i="2"/>
  <c r="H9" i="2"/>
  <c r="L9" i="2" s="1"/>
  <c r="K9" i="2"/>
  <c r="O9" i="2"/>
  <c r="P9" i="2"/>
  <c r="Q9" i="2"/>
  <c r="S9" i="2"/>
  <c r="G10" i="2"/>
  <c r="H10" i="2"/>
  <c r="L10" i="2" s="1"/>
  <c r="K10" i="2"/>
  <c r="O10" i="2"/>
  <c r="P10" i="2"/>
  <c r="Q10" i="2"/>
  <c r="S10" i="2"/>
  <c r="G11" i="2"/>
  <c r="H11" i="2"/>
  <c r="L11" i="2" s="1"/>
  <c r="K11" i="2"/>
  <c r="O11" i="2"/>
  <c r="P11" i="2"/>
  <c r="Q11" i="2"/>
  <c r="S11" i="2"/>
  <c r="G12" i="2"/>
  <c r="H12" i="2"/>
  <c r="L12" i="2" s="1"/>
  <c r="K12" i="2"/>
  <c r="O12" i="2"/>
  <c r="P12" i="2"/>
  <c r="Q12" i="2"/>
  <c r="S12" i="2"/>
  <c r="G13" i="2"/>
  <c r="H13" i="2"/>
  <c r="L13" i="2" s="1"/>
  <c r="K13" i="2"/>
  <c r="O13" i="2"/>
  <c r="P13" i="2"/>
  <c r="Q13" i="2"/>
  <c r="S13" i="2"/>
  <c r="G14" i="2"/>
  <c r="H14" i="2"/>
  <c r="L14" i="2" s="1"/>
  <c r="K14" i="2"/>
  <c r="O14" i="2"/>
  <c r="P14" i="2"/>
  <c r="Q14" i="2"/>
  <c r="S14" i="2"/>
  <c r="G15" i="2"/>
  <c r="H15" i="2"/>
  <c r="L15" i="2" s="1"/>
  <c r="K15" i="2"/>
  <c r="O15" i="2"/>
  <c r="P15" i="2"/>
  <c r="Q15" i="2"/>
  <c r="R15" i="2"/>
  <c r="S15" i="2"/>
  <c r="K26" i="2" s="1"/>
  <c r="G16" i="2"/>
  <c r="K16" i="2" s="1"/>
  <c r="H16" i="2"/>
  <c r="L16" i="2" s="1"/>
  <c r="O16" i="2"/>
  <c r="P16" i="2"/>
  <c r="Q16" i="2"/>
  <c r="R16" i="2"/>
  <c r="S16" i="2"/>
  <c r="K30" i="2" s="1"/>
  <c r="G17" i="2"/>
  <c r="K17" i="2" s="1"/>
  <c r="H17" i="2"/>
  <c r="O17" i="2"/>
  <c r="P17" i="2"/>
  <c r="Q17" i="2"/>
  <c r="R17" i="2"/>
  <c r="S17" i="2"/>
  <c r="G18" i="2"/>
  <c r="H18" i="2"/>
  <c r="O18" i="2"/>
  <c r="P18" i="2"/>
  <c r="Q18" i="2"/>
  <c r="S18" i="2"/>
  <c r="G19" i="2"/>
  <c r="H19" i="2"/>
  <c r="O19" i="2"/>
  <c r="P19" i="2"/>
  <c r="Q19" i="2"/>
  <c r="S19" i="2"/>
  <c r="L18" i="2" s="1"/>
  <c r="G20" i="2"/>
  <c r="H20" i="2"/>
  <c r="O20" i="2"/>
  <c r="P20" i="2"/>
  <c r="Q20" i="2"/>
  <c r="S20" i="2"/>
  <c r="L19" i="2" s="1"/>
  <c r="G21" i="2"/>
  <c r="H21" i="2"/>
  <c r="O21" i="2"/>
  <c r="P21" i="2"/>
  <c r="Q21" i="2"/>
  <c r="S21" i="2"/>
  <c r="L20" i="2" s="1"/>
  <c r="G22" i="2"/>
  <c r="H22" i="2"/>
  <c r="O22" i="2"/>
  <c r="P22" i="2"/>
  <c r="Q22" i="2"/>
  <c r="S22" i="2"/>
  <c r="L21" i="2" s="1"/>
  <c r="G23" i="2"/>
  <c r="H23" i="2"/>
  <c r="O23" i="2"/>
  <c r="P23" i="2"/>
  <c r="Q23" i="2"/>
  <c r="S23" i="2"/>
  <c r="L22" i="2" s="1"/>
  <c r="G24" i="2"/>
  <c r="H24" i="2"/>
  <c r="O24" i="2"/>
  <c r="P24" i="2"/>
  <c r="Q24" i="2"/>
  <c r="S24" i="2"/>
  <c r="G25" i="2"/>
  <c r="H25" i="2"/>
  <c r="O25" i="2"/>
  <c r="P25" i="2"/>
  <c r="Q25" i="2"/>
  <c r="S25" i="2"/>
  <c r="L23" i="2" s="1"/>
  <c r="G26" i="2"/>
  <c r="H26" i="2"/>
  <c r="O26" i="2"/>
  <c r="P26" i="2"/>
  <c r="Q26" i="2"/>
  <c r="S26" i="2"/>
  <c r="L24" i="2" s="1"/>
  <c r="G27" i="2"/>
  <c r="H27" i="2"/>
  <c r="O27" i="2"/>
  <c r="P27" i="2"/>
  <c r="Q27" i="2"/>
  <c r="S27" i="2"/>
  <c r="G28" i="2"/>
  <c r="H28" i="2"/>
  <c r="O28" i="2"/>
  <c r="P28" i="2"/>
  <c r="Q28" i="2"/>
  <c r="R28" i="2"/>
  <c r="S28" i="2"/>
  <c r="G29" i="2"/>
  <c r="H29" i="2"/>
  <c r="L29" i="2" s="1"/>
  <c r="K29" i="2"/>
  <c r="O29" i="2"/>
  <c r="P29" i="2"/>
  <c r="Q29" i="2"/>
  <c r="S29" i="2"/>
  <c r="G30" i="2"/>
  <c r="H30" i="2"/>
  <c r="L30" i="2" s="1"/>
  <c r="O30" i="2"/>
  <c r="P30" i="2"/>
  <c r="Q30" i="2"/>
  <c r="R30" i="2"/>
  <c r="S30" i="2"/>
  <c r="O31" i="2"/>
  <c r="P31" i="2"/>
  <c r="Q31" i="2"/>
  <c r="R31" i="2"/>
  <c r="S31" i="2"/>
  <c r="L28" i="2" s="1"/>
  <c r="O32" i="2"/>
  <c r="P32" i="2"/>
  <c r="Q32" i="2"/>
  <c r="S32" i="2"/>
  <c r="L17" i="2" s="1"/>
  <c r="Q33" i="2"/>
  <c r="R33" i="2"/>
  <c r="S33" i="2"/>
  <c r="K19" i="2" s="1"/>
  <c r="O4" i="1"/>
  <c r="P4" i="1"/>
  <c r="Q4" i="1"/>
  <c r="R4" i="1"/>
  <c r="S4" i="1"/>
  <c r="G5" i="1"/>
  <c r="K5" i="1" s="1"/>
  <c r="H5" i="1"/>
  <c r="L5" i="1" s="1"/>
  <c r="O5" i="1"/>
  <c r="P5" i="1"/>
  <c r="Q5" i="1"/>
  <c r="S5" i="1"/>
  <c r="G6" i="1"/>
  <c r="K6" i="1" s="1"/>
  <c r="H6" i="1"/>
  <c r="L6" i="1" s="1"/>
  <c r="O6" i="1"/>
  <c r="P6" i="1"/>
  <c r="Q6" i="1"/>
  <c r="S6" i="1"/>
  <c r="G7" i="1"/>
  <c r="K7" i="1" s="1"/>
  <c r="H7" i="1"/>
  <c r="L7" i="1" s="1"/>
  <c r="O7" i="1"/>
  <c r="P7" i="1"/>
  <c r="Q7" i="1"/>
  <c r="S7" i="1"/>
  <c r="G8" i="1"/>
  <c r="K8" i="1" s="1"/>
  <c r="H8" i="1"/>
  <c r="L8" i="1" s="1"/>
  <c r="O8" i="1"/>
  <c r="P8" i="1"/>
  <c r="Q8" i="1"/>
  <c r="S8" i="1"/>
  <c r="G9" i="1"/>
  <c r="K9" i="1" s="1"/>
  <c r="H9" i="1"/>
  <c r="L9" i="1" s="1"/>
  <c r="O9" i="1"/>
  <c r="P9" i="1"/>
  <c r="Q9" i="1"/>
  <c r="S9" i="1"/>
  <c r="G10" i="1"/>
  <c r="K10" i="1" s="1"/>
  <c r="H10" i="1"/>
  <c r="L10" i="1" s="1"/>
  <c r="O10" i="1"/>
  <c r="P10" i="1"/>
  <c r="Q10" i="1"/>
  <c r="S10" i="1"/>
  <c r="G11" i="1"/>
  <c r="K11" i="1" s="1"/>
  <c r="H11" i="1"/>
  <c r="L11" i="1" s="1"/>
  <c r="O11" i="1"/>
  <c r="P11" i="1"/>
  <c r="Q11" i="1"/>
  <c r="S11" i="1"/>
  <c r="G12" i="1"/>
  <c r="H12" i="1"/>
  <c r="L12" i="1" s="1"/>
  <c r="K12" i="1"/>
  <c r="O12" i="1"/>
  <c r="P12" i="1"/>
  <c r="Q12" i="1"/>
  <c r="S12" i="1"/>
  <c r="G13" i="1"/>
  <c r="K13" i="1" s="1"/>
  <c r="H13" i="1"/>
  <c r="L13" i="1" s="1"/>
  <c r="O13" i="1"/>
  <c r="P13" i="1"/>
  <c r="Q13" i="1"/>
  <c r="S13" i="1"/>
  <c r="G14" i="1"/>
  <c r="K14" i="1" s="1"/>
  <c r="H14" i="1"/>
  <c r="L14" i="1" s="1"/>
  <c r="O14" i="1"/>
  <c r="P14" i="1"/>
  <c r="Q14" i="1"/>
  <c r="S14" i="1"/>
  <c r="G15" i="1"/>
  <c r="H15" i="1"/>
  <c r="L15" i="1" s="1"/>
  <c r="K15" i="1"/>
  <c r="O15" i="1"/>
  <c r="P15" i="1"/>
  <c r="Q15" i="1"/>
  <c r="R15" i="1"/>
  <c r="S15" i="1"/>
  <c r="G16" i="1"/>
  <c r="K16" i="1" s="1"/>
  <c r="H16" i="1"/>
  <c r="L16" i="1" s="1"/>
  <c r="O16" i="1"/>
  <c r="P16" i="1"/>
  <c r="Q16" i="1"/>
  <c r="R16" i="1"/>
  <c r="S16" i="1"/>
  <c r="K51" i="1" s="1"/>
  <c r="G17" i="1"/>
  <c r="K17" i="1" s="1"/>
  <c r="H17" i="1"/>
  <c r="L17" i="1" s="1"/>
  <c r="O17" i="1"/>
  <c r="P17" i="1"/>
  <c r="Q17" i="1"/>
  <c r="R17" i="1"/>
  <c r="S17" i="1"/>
  <c r="G18" i="1"/>
  <c r="K18" i="1" s="1"/>
  <c r="H18" i="1"/>
  <c r="L18" i="1" s="1"/>
  <c r="O18" i="1"/>
  <c r="P18" i="1"/>
  <c r="Q18" i="1"/>
  <c r="S18" i="1"/>
  <c r="G19" i="1"/>
  <c r="K19" i="1" s="1"/>
  <c r="H19" i="1"/>
  <c r="L19" i="1" s="1"/>
  <c r="O19" i="1"/>
  <c r="P19" i="1"/>
  <c r="Q19" i="1"/>
  <c r="S19" i="1"/>
  <c r="G20" i="1"/>
  <c r="K20" i="1" s="1"/>
  <c r="H20" i="1"/>
  <c r="L20" i="1" s="1"/>
  <c r="O20" i="1"/>
  <c r="P20" i="1"/>
  <c r="Q20" i="1"/>
  <c r="S20" i="1"/>
  <c r="G21" i="1"/>
  <c r="K21" i="1" s="1"/>
  <c r="H21" i="1"/>
  <c r="L21" i="1" s="1"/>
  <c r="O21" i="1"/>
  <c r="P21" i="1"/>
  <c r="Q21" i="1"/>
  <c r="S21" i="1"/>
  <c r="G22" i="1"/>
  <c r="K22" i="1" s="1"/>
  <c r="H22" i="1"/>
  <c r="L22" i="1" s="1"/>
  <c r="O22" i="1"/>
  <c r="P22" i="1"/>
  <c r="Q22" i="1"/>
  <c r="S22" i="1"/>
  <c r="G23" i="1"/>
  <c r="K23" i="1" s="1"/>
  <c r="H23" i="1"/>
  <c r="L23" i="1" s="1"/>
  <c r="O23" i="1"/>
  <c r="P23" i="1"/>
  <c r="Q23" i="1"/>
  <c r="S23" i="1"/>
  <c r="G24" i="1"/>
  <c r="K24" i="1" s="1"/>
  <c r="H24" i="1"/>
  <c r="L24" i="1" s="1"/>
  <c r="O24" i="1"/>
  <c r="P24" i="1"/>
  <c r="Q24" i="1"/>
  <c r="S24" i="1"/>
  <c r="G25" i="1"/>
  <c r="K25" i="1" s="1"/>
  <c r="H25" i="1"/>
  <c r="L25" i="1" s="1"/>
  <c r="O25" i="1"/>
  <c r="P25" i="1"/>
  <c r="Q25" i="1"/>
  <c r="S25" i="1"/>
  <c r="G26" i="1"/>
  <c r="K26" i="1" s="1"/>
  <c r="H26" i="1"/>
  <c r="L26" i="1" s="1"/>
  <c r="O26" i="1"/>
  <c r="P26" i="1"/>
  <c r="Q26" i="1"/>
  <c r="S26" i="1"/>
  <c r="G27" i="1"/>
  <c r="K27" i="1" s="1"/>
  <c r="H27" i="1"/>
  <c r="L27" i="1" s="1"/>
  <c r="O27" i="1"/>
  <c r="P27" i="1"/>
  <c r="Q27" i="1"/>
  <c r="S27" i="1"/>
  <c r="G28" i="1"/>
  <c r="K28" i="1" s="1"/>
  <c r="H28" i="1"/>
  <c r="L28" i="1" s="1"/>
  <c r="O28" i="1"/>
  <c r="P28" i="1"/>
  <c r="Q28" i="1"/>
  <c r="R28" i="1"/>
  <c r="S28" i="1"/>
  <c r="G29" i="1"/>
  <c r="K29" i="1" s="1"/>
  <c r="H29" i="1"/>
  <c r="L29" i="1" s="1"/>
  <c r="O29" i="1"/>
  <c r="P29" i="1"/>
  <c r="Q29" i="1"/>
  <c r="S29" i="1"/>
  <c r="G30" i="1"/>
  <c r="K30" i="1" s="1"/>
  <c r="H30" i="1"/>
  <c r="L30" i="1" s="1"/>
  <c r="O30" i="1"/>
  <c r="P30" i="1"/>
  <c r="Q30" i="1"/>
  <c r="R30" i="1"/>
  <c r="S30" i="1"/>
  <c r="G31" i="1"/>
  <c r="K31" i="1" s="1"/>
  <c r="H31" i="1"/>
  <c r="O31" i="1"/>
  <c r="P31" i="1"/>
  <c r="Q31" i="1"/>
  <c r="S31" i="1"/>
  <c r="G32" i="1"/>
  <c r="K32" i="1" s="1"/>
  <c r="H32" i="1"/>
  <c r="O32" i="1"/>
  <c r="P32" i="1"/>
  <c r="Q32" i="1"/>
  <c r="R32" i="1"/>
  <c r="S32" i="1"/>
  <c r="G33" i="1"/>
  <c r="H33" i="1"/>
  <c r="L33" i="1" s="1"/>
  <c r="O33" i="1"/>
  <c r="P33" i="1"/>
  <c r="Q33" i="1"/>
  <c r="S33" i="1"/>
  <c r="G34" i="1"/>
  <c r="H34" i="1"/>
  <c r="Q34" i="1"/>
  <c r="R34" i="1"/>
  <c r="S34" i="1"/>
  <c r="K37" i="1" s="1"/>
  <c r="G35" i="1"/>
  <c r="H35" i="1"/>
  <c r="G36" i="1"/>
  <c r="K36" i="1" s="1"/>
  <c r="H36" i="1"/>
  <c r="L36" i="1"/>
  <c r="G37" i="1"/>
  <c r="H37" i="1"/>
  <c r="G38" i="1"/>
  <c r="K38" i="1" s="1"/>
  <c r="H38" i="1"/>
  <c r="L38" i="1"/>
  <c r="G39" i="1"/>
  <c r="H39" i="1"/>
  <c r="G40" i="1"/>
  <c r="K40" i="1" s="1"/>
  <c r="H40" i="1"/>
  <c r="L40" i="1"/>
  <c r="G41" i="1"/>
  <c r="H41" i="1"/>
  <c r="G42" i="1"/>
  <c r="K42" i="1" s="1"/>
  <c r="H42" i="1"/>
  <c r="L42" i="1"/>
  <c r="G43" i="1"/>
  <c r="H43" i="1"/>
  <c r="G44" i="1"/>
  <c r="K44" i="1" s="1"/>
  <c r="H44" i="1"/>
  <c r="L44" i="1"/>
  <c r="G45" i="1"/>
  <c r="H45" i="1"/>
  <c r="G46" i="1"/>
  <c r="K46" i="1" s="1"/>
  <c r="H46" i="1"/>
  <c r="L46" i="1"/>
  <c r="G47" i="1"/>
  <c r="H47" i="1"/>
  <c r="G48" i="1"/>
  <c r="K48" i="1" s="1"/>
  <c r="H48" i="1"/>
  <c r="L48" i="1"/>
  <c r="G49" i="1"/>
  <c r="H49" i="1"/>
  <c r="G50" i="1"/>
  <c r="K50" i="1" s="1"/>
  <c r="H50" i="1"/>
  <c r="L50" i="1"/>
  <c r="G51" i="1"/>
  <c r="H51" i="1"/>
  <c r="L27" i="2" l="1"/>
  <c r="L25" i="2"/>
  <c r="K27" i="2"/>
  <c r="K25" i="2"/>
  <c r="K22" i="2"/>
  <c r="K20" i="2"/>
  <c r="K18" i="2"/>
  <c r="L26" i="2"/>
  <c r="K28" i="2"/>
  <c r="K24" i="2"/>
  <c r="K23" i="2"/>
  <c r="K21" i="2"/>
  <c r="L34" i="1"/>
  <c r="L51" i="1"/>
  <c r="L45" i="1"/>
  <c r="L43" i="1"/>
  <c r="L41" i="1"/>
  <c r="L39" i="1"/>
  <c r="L37" i="1"/>
  <c r="L35" i="1"/>
  <c r="K34" i="1"/>
  <c r="K33" i="1"/>
  <c r="L32" i="1"/>
  <c r="L31" i="1"/>
  <c r="L49" i="1"/>
  <c r="K47" i="1"/>
  <c r="K43" i="1"/>
  <c r="K39" i="1"/>
  <c r="K35" i="1"/>
  <c r="L47" i="1"/>
  <c r="K49" i="1"/>
  <c r="K45" i="1"/>
  <c r="K41" i="1"/>
</calcChain>
</file>

<file path=xl/sharedStrings.xml><?xml version="1.0" encoding="utf-8"?>
<sst xmlns="http://schemas.openxmlformats.org/spreadsheetml/2006/main" count="208" uniqueCount="74">
  <si>
    <t>Ваша скидка</t>
  </si>
  <si>
    <t>Все цены указаны с НДС на складе завода  (71 км от МКАД по Киевскому шоссе, Ворсино)</t>
  </si>
  <si>
    <t>Коэффициенты применяются в последовательности от большего к меньшему</t>
  </si>
  <si>
    <t>При заказе  Панелей с ячейкой 100/150/200*60 к стоимости Панелей с ячейкой 100/150/200*55 применяется коэффициент 0,95</t>
  </si>
  <si>
    <t>При заказе  Панелей с ячейкой 100/150/200*50 к стоимости Панелей с ячейкой 100/150/200*55 применяется коэффициент 1,07</t>
  </si>
  <si>
    <t>При заказе  Панелей с ячейкой 150*55 к стоимости Панелей с ячейкой 200*55 применяется коэффициент 1,10</t>
  </si>
  <si>
    <t>При заказе  Панелей с ячейкой 100*55 к стоимости Панелей с ячейкой 200*55 применяется коэффициент 1,20</t>
  </si>
  <si>
    <t>При заказе  Панелей шириной 3100 мм к стоимости Панелей 2500 мм применяется коэффициент 1,25</t>
  </si>
  <si>
    <t>При заказе  Панелей шириной 3000 мм к стоимости Панелей 2500 мм применяется коэффициент 1,20</t>
  </si>
  <si>
    <t>Панели не отмеченные как складские в цинке производятся в количестве от 300 штук</t>
  </si>
  <si>
    <r>
      <rPr>
        <b/>
        <u/>
        <sz val="16"/>
        <rFont val="Arial"/>
        <family val="2"/>
        <charset val="204"/>
      </rPr>
      <t xml:space="preserve">Заказы в стандартных цветах: </t>
    </r>
    <r>
      <rPr>
        <b/>
        <sz val="16"/>
        <rFont val="Arial"/>
        <family val="2"/>
        <charset val="204"/>
      </rPr>
      <t xml:space="preserve">
</t>
    </r>
    <r>
      <rPr>
        <sz val="16"/>
        <rFont val="Arial"/>
        <family val="2"/>
        <charset val="204"/>
      </rPr>
      <t xml:space="preserve">менее 150 погонных метров не принимаются
</t>
    </r>
    <r>
      <rPr>
        <b/>
        <u/>
        <sz val="16"/>
        <rFont val="Arial"/>
        <family val="2"/>
        <charset val="204"/>
      </rPr>
      <t>Остальные цвета по запросу</t>
    </r>
    <r>
      <rPr>
        <u/>
        <sz val="16"/>
        <rFont val="Arial"/>
        <family val="2"/>
        <charset val="204"/>
      </rPr>
      <t>:</t>
    </r>
    <r>
      <rPr>
        <sz val="16"/>
        <rFont val="Arial"/>
        <family val="2"/>
        <charset val="204"/>
      </rPr>
      <t xml:space="preserve"> 
согласно каталогу RAL с наценкой  10 %, в количестве не менее 300 погонных метров, при условии, что панели являются складскими в цинке </t>
    </r>
  </si>
  <si>
    <r>
      <t xml:space="preserve">Стандартные цвета:  
</t>
    </r>
    <r>
      <rPr>
        <sz val="16"/>
        <rFont val="Arial"/>
        <family val="2"/>
        <charset val="204"/>
      </rPr>
      <t xml:space="preserve">зеленый RAL 6005, синий RAL 5005,  серый RAL 7040, белый RAL 9016, желтый RAL 1021, красный RAL 3020, вишневый RAL 3005, коричневый RAL 8017, черный RAL 9005, бежевый RAL 1014 </t>
    </r>
  </si>
  <si>
    <t>№4 -  поддерживаются на складе в полимерном покрытии: цвет серый RAL 7040</t>
  </si>
  <si>
    <t>№3 -  поддерживаются на складе в полимерном покрытии: цвет коричневый RAL 8017</t>
  </si>
  <si>
    <t>№2 -  поддерживаются на складе в полимерном покрытии: цвет зеленый RAL 6005</t>
  </si>
  <si>
    <t>№1 -  поддерживаются на складе в цинке</t>
  </si>
  <si>
    <t>Примечания:</t>
  </si>
  <si>
    <t>Внимание! Продажа панельных ограждений ведется комплектно. Отдельно панели, крепления, столбы, винтовые опоры и т.д. не продаются.</t>
  </si>
  <si>
    <t>3,33 х 2,4</t>
  </si>
  <si>
    <t>3,03 х 2,4</t>
  </si>
  <si>
    <t>2,83 х 2,4</t>
  </si>
  <si>
    <t>2,63 х 2,4</t>
  </si>
  <si>
    <t>2,43 х 2,5</t>
  </si>
  <si>
    <t>2,23 х 2,5</t>
  </si>
  <si>
    <t>2,03 х 2,5</t>
  </si>
  <si>
    <t>1,93 х 2,5</t>
  </si>
  <si>
    <t>1,73 х 2,5</t>
  </si>
  <si>
    <t>1,53 х 2,5</t>
  </si>
  <si>
    <t>1,43 х 2,5</t>
  </si>
  <si>
    <t>1,23 х 2,5</t>
  </si>
  <si>
    <t>1,03 х 2,5</t>
  </si>
  <si>
    <t>0,83 х 2,5</t>
  </si>
  <si>
    <t>0,63 х 2,5</t>
  </si>
  <si>
    <r>
      <t xml:space="preserve">Панель EXPERT
</t>
    </r>
    <r>
      <rPr>
        <b/>
        <sz val="16"/>
        <color rgb="FFFF0000"/>
        <rFont val="Arial"/>
        <family val="2"/>
        <charset val="204"/>
      </rPr>
      <t>Оцинкованная 
или 
Оцинкованная с Полимерным покрытием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theme="1" tint="0.249977111117893"/>
        <rFont val="Arial"/>
        <family val="2"/>
        <charset val="204"/>
      </rPr>
      <t xml:space="preserve">ячейка основная 200х55 мм
диаметр прутка  
</t>
    </r>
    <r>
      <rPr>
        <b/>
        <sz val="14"/>
        <color theme="1" tint="0.249977111117893"/>
        <rFont val="Arial"/>
        <family val="2"/>
        <charset val="204"/>
      </rPr>
      <t>оцинкованного 6,0 мм
с полимерным прокрытием 6,2 мм</t>
    </r>
  </si>
  <si>
    <t>цинк/РЕ</t>
  </si>
  <si>
    <r>
      <t xml:space="preserve">Крепление скоба </t>
    </r>
    <r>
      <rPr>
        <sz val="16"/>
        <rFont val="Arial"/>
        <family val="2"/>
        <charset val="204"/>
      </rPr>
      <t>(болт М6*85/25/100  + гайка антивандальная М6 или или винт М6*30)</t>
    </r>
  </si>
  <si>
    <t>90*55</t>
  </si>
  <si>
    <t>1,2,4</t>
  </si>
  <si>
    <t>80*80</t>
  </si>
  <si>
    <t>60*80</t>
  </si>
  <si>
    <r>
      <t xml:space="preserve">Панель PROFI
</t>
    </r>
    <r>
      <rPr>
        <b/>
        <sz val="16"/>
        <color rgb="FFFF0000"/>
        <rFont val="Arial"/>
        <family val="2"/>
        <charset val="204"/>
      </rPr>
      <t>Оцинкованная 
или 
Оцинкованная с Полимерным покрытием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theme="1" tint="0.249977111117893"/>
        <rFont val="Arial"/>
        <family val="2"/>
        <charset val="204"/>
      </rPr>
      <t xml:space="preserve">ячейка основная 200х55 мм
диаметр прутка  
</t>
    </r>
    <r>
      <rPr>
        <b/>
        <sz val="14"/>
        <color theme="1" tint="0.249977111117893"/>
        <rFont val="Arial"/>
        <family val="2"/>
        <charset val="204"/>
      </rPr>
      <t>оцинкованного 4,8 мм
с полимерным прокрытием 5,0 мм</t>
    </r>
  </si>
  <si>
    <t>62*55</t>
  </si>
  <si>
    <t xml:space="preserve">Столб оцинкованный                                                                                                                                                                                                                                                                            с полимерным покрытием                                                                                                                                                                                                                                                                                с отверстиями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заглушкой                                                                                                                                                                                                                                       </t>
  </si>
  <si>
    <t>2,03 х 3,0</t>
  </si>
  <si>
    <t>1,2,3,4</t>
  </si>
  <si>
    <t>1,73 х 3,0</t>
  </si>
  <si>
    <t>1,2,3</t>
  </si>
  <si>
    <r>
      <t xml:space="preserve">Панель MEDIUM
</t>
    </r>
    <r>
      <rPr>
        <b/>
        <sz val="16"/>
        <color rgb="FFFF0000"/>
        <rFont val="Arial"/>
        <family val="2"/>
        <charset val="204"/>
      </rPr>
      <t>Оцинкованная 
или 
Оцинкованная с Полимерным покрытием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theme="1" tint="0.249977111117893"/>
        <rFont val="Arial"/>
        <family val="2"/>
        <charset val="204"/>
      </rPr>
      <t xml:space="preserve">ячейка основная 200х55 мм
диаметр прутка  
</t>
    </r>
    <r>
      <rPr>
        <b/>
        <sz val="14"/>
        <color theme="1" tint="0.249977111117893"/>
        <rFont val="Arial"/>
        <family val="2"/>
        <charset val="204"/>
      </rPr>
      <t>оцинкованного 3,8 мм
с полимерным прокрытием 4,0 мм</t>
    </r>
  </si>
  <si>
    <t xml:space="preserve">Столб оцинкованный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отверстиями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заглушкой                                                                                                                                                                                                                                         </t>
  </si>
  <si>
    <t>PE</t>
  </si>
  <si>
    <t>Zn</t>
  </si>
  <si>
    <t>Розничная цена, шт./руб.</t>
  </si>
  <si>
    <t>Кол-во в упаковке, шт.</t>
  </si>
  <si>
    <t>Вес, кг/шт.</t>
  </si>
  <si>
    <t>Кол-во отверстий, шт.</t>
  </si>
  <si>
    <t>Высота/ Ширина,м</t>
  </si>
  <si>
    <t>Наименование</t>
  </si>
  <si>
    <r>
      <t>Цена за 1 п.м. комплекта прямого не замкнутого участка</t>
    </r>
    <r>
      <rPr>
        <sz val="14"/>
        <rFont val="Arial"/>
        <family val="2"/>
        <charset val="204"/>
      </rPr>
      <t xml:space="preserve"> (столб 62*55 под бетон + панель + скоба-болт/2,5)</t>
    </r>
    <r>
      <rPr>
        <b/>
        <sz val="14"/>
        <rFont val="Arial"/>
        <family val="2"/>
        <charset val="204"/>
      </rPr>
      <t xml:space="preserve">, руб.
</t>
    </r>
    <r>
      <rPr>
        <b/>
        <sz val="14"/>
        <color indexed="10"/>
        <rFont val="Arial"/>
        <family val="2"/>
        <charset val="204"/>
      </rPr>
      <t>Внимание! Расчет теоретический.</t>
    </r>
    <r>
      <rPr>
        <b/>
        <sz val="14"/>
        <rFont val="Arial"/>
        <family val="2"/>
        <charset val="204"/>
      </rPr>
      <t xml:space="preserve"> Продажа ведется по ЭЛЕМЕНТАМ и расчет по конкретному участку будет отличаться!</t>
    </r>
  </si>
  <si>
    <t>скрыть</t>
  </si>
  <si>
    <t>Рекомендованная розничная цена за 1 панель, шт/руб.</t>
  </si>
  <si>
    <t>Вес панели, кг</t>
  </si>
  <si>
    <t>примечание №</t>
  </si>
  <si>
    <t>Кол-во ребер, шт.</t>
  </si>
  <si>
    <t>Высота х Ширина, м.</t>
  </si>
  <si>
    <t>цены действительны с 03.04.2017</t>
  </si>
  <si>
    <t>Панели MEDIUM, PROFI, EXPERT</t>
  </si>
  <si>
    <t>-</t>
  </si>
  <si>
    <t>3,43 х 2,4</t>
  </si>
  <si>
    <t>3,23 х 2,4</t>
  </si>
  <si>
    <t>1,83 х 2,5</t>
  </si>
  <si>
    <t>1,63 х 2,5</t>
  </si>
  <si>
    <r>
      <t xml:space="preserve">Панель BASTION 6/8
</t>
    </r>
    <r>
      <rPr>
        <b/>
        <sz val="16"/>
        <color rgb="FFFF0000"/>
        <rFont val="Arial"/>
        <family val="2"/>
        <charset val="204"/>
      </rPr>
      <t>Оцинкованная или 
Оцинкованная с Полимерным покрытием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theme="1" tint="0.249977111117893"/>
        <rFont val="Arial"/>
        <family val="2"/>
        <charset val="204"/>
      </rPr>
      <t xml:space="preserve">ячейка основная 200х55 мм 
диаметр оцинкованного прутка
</t>
    </r>
    <r>
      <rPr>
        <b/>
        <sz val="14"/>
        <color theme="1" tint="0.249977111117893"/>
        <rFont val="Arial"/>
        <family val="2"/>
        <charset val="204"/>
      </rPr>
      <t>вертикального 6,0 мм 
горизонтального 8,0 мм</t>
    </r>
    <r>
      <rPr>
        <b/>
        <u/>
        <sz val="14"/>
        <color theme="1" tint="0.249977111117893"/>
        <rFont val="Arial"/>
        <family val="2"/>
        <charset val="204"/>
      </rPr>
      <t/>
    </r>
  </si>
  <si>
    <r>
      <t xml:space="preserve">Панель BASTION 5/6
</t>
    </r>
    <r>
      <rPr>
        <b/>
        <sz val="16"/>
        <color rgb="FFFF0000"/>
        <rFont val="Arial"/>
        <family val="2"/>
        <charset val="204"/>
      </rPr>
      <t>Оцинкованная или 
Оцинкованная с Полимерным покрытием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theme="1" tint="0.249977111117893"/>
        <rFont val="Arial"/>
        <family val="2"/>
        <charset val="204"/>
      </rPr>
      <t xml:space="preserve">ячейка основная 200х55 мм 
диаметр оцинкованного прутка 
</t>
    </r>
    <r>
      <rPr>
        <b/>
        <sz val="14"/>
        <color theme="1" tint="0.249977111117893"/>
        <rFont val="Arial"/>
        <family val="2"/>
        <charset val="204"/>
      </rPr>
      <t>вертикального 4,8 мм 
горизонтального 6,0 мм</t>
    </r>
  </si>
  <si>
    <t>Панели BASTION 5/6, BASTION 6/8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</si>
</sst>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_([$€]* #,##0.00_);_([$€]* \(#,##0.00\);_([$€]* &quot;-&quot;??_);_(@_)"/>
    <numFmt numFmtId="166" formatCode="_([$€]* #,##0.00_);_([$€]* \(#,##0.00\);_([$€]* \-??_);_(@_)"/>
    <numFmt numFmtId="167" formatCode="_(\$* #,##0.00_);_(\$* \(#,##0.00\);_(\$* \-??_);_(@_)"/>
    <numFmt numFmtId="168" formatCode="_-* #,##0.00_р_._-;\-* #,##0.00_р_._-;_-* \-??_р_._-;_-@_-"/>
    <numFmt numFmtId="169" formatCode="_(* #,##0.00_);_(* \(#,##0.00\);_(* &quot;-&quot;??_);_(@_)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6"/>
      <name val="Arial"/>
      <family val="2"/>
      <charset val="204"/>
    </font>
    <font>
      <sz val="20"/>
      <name val="Arial Cyr"/>
      <charset val="204"/>
    </font>
    <font>
      <sz val="26"/>
      <name val="Arial"/>
      <family val="2"/>
      <charset val="204"/>
    </font>
    <font>
      <b/>
      <sz val="26"/>
      <color rgb="FF00B050"/>
      <name val="Arial"/>
      <family val="2"/>
      <charset val="204"/>
    </font>
    <font>
      <b/>
      <sz val="16"/>
      <name val="Arial"/>
      <family val="2"/>
      <charset val="204"/>
    </font>
    <font>
      <u/>
      <sz val="16"/>
      <name val="Arial"/>
      <family val="2"/>
      <charset val="204"/>
    </font>
    <font>
      <sz val="16"/>
      <color indexed="8"/>
      <name val="Arial"/>
      <family val="2"/>
      <charset val="204"/>
    </font>
    <font>
      <b/>
      <u/>
      <sz val="16"/>
      <name val="Arial"/>
      <family val="2"/>
      <charset val="204"/>
    </font>
    <font>
      <sz val="16"/>
      <color indexed="10"/>
      <name val="Arial"/>
      <family val="2"/>
      <charset val="204"/>
    </font>
    <font>
      <sz val="16"/>
      <name val="Arial Cyr"/>
      <charset val="204"/>
    </font>
    <font>
      <b/>
      <sz val="16"/>
      <color theme="0"/>
      <name val="Arial"/>
      <family val="2"/>
      <charset val="204"/>
    </font>
    <font>
      <sz val="16"/>
      <color theme="1" tint="0.14999847407452621"/>
      <name val="Arial"/>
      <family val="2"/>
      <charset val="204"/>
    </font>
    <font>
      <sz val="14"/>
      <color theme="1" tint="0.14999847407452621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6"/>
      <color theme="1" tint="0.249977111117893"/>
      <name val="Arial"/>
      <family val="2"/>
      <charset val="204"/>
    </font>
    <font>
      <b/>
      <sz val="14"/>
      <color theme="1" tint="0.249977111117893"/>
      <name val="Arial"/>
      <family val="2"/>
      <charset val="204"/>
    </font>
    <font>
      <sz val="2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20"/>
      <color indexed="10"/>
      <name val="Arial"/>
      <family val="2"/>
      <charset val="204"/>
    </font>
    <font>
      <sz val="10"/>
      <name val="Arial"/>
      <family val="2"/>
      <charset val="177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6"/>
      <color rgb="FFFF0000"/>
      <name val="Arial"/>
      <family val="2"/>
      <charset val="204"/>
    </font>
    <font>
      <b/>
      <u/>
      <sz val="14"/>
      <color theme="1" tint="0.249977111117893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6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4" fillId="0" borderId="0"/>
    <xf numFmtId="0" fontId="26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6" fontId="28" fillId="0" borderId="0" applyFill="0" applyBorder="0" applyAlignment="0" applyProtection="0"/>
    <xf numFmtId="165" fontId="28" fillId="0" borderId="0" applyFont="0" applyFill="0" applyBorder="0" applyAlignment="0" applyProtection="0"/>
    <xf numFmtId="0" fontId="24" fillId="0" borderId="0"/>
    <xf numFmtId="0" fontId="24" fillId="0" borderId="0"/>
    <xf numFmtId="2" fontId="28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18" borderId="21" applyNumberFormat="0" applyAlignment="0" applyProtection="0"/>
    <xf numFmtId="0" fontId="31" fillId="19" borderId="21" applyNumberFormat="0" applyAlignment="0" applyProtection="0"/>
    <xf numFmtId="0" fontId="31" fillId="19" borderId="21" applyNumberFormat="0" applyAlignment="0" applyProtection="0"/>
    <xf numFmtId="0" fontId="31" fillId="18" borderId="21" applyNumberFormat="0" applyAlignment="0" applyProtection="0"/>
    <xf numFmtId="0" fontId="31" fillId="18" borderId="21" applyNumberFormat="0" applyAlignment="0" applyProtection="0"/>
    <xf numFmtId="0" fontId="32" fillId="44" borderId="22" applyNumberFormat="0" applyAlignment="0" applyProtection="0"/>
    <xf numFmtId="0" fontId="32" fillId="45" borderId="22" applyNumberFormat="0" applyAlignment="0" applyProtection="0"/>
    <xf numFmtId="0" fontId="32" fillId="45" borderId="22" applyNumberFormat="0" applyAlignment="0" applyProtection="0"/>
    <xf numFmtId="0" fontId="32" fillId="44" borderId="22" applyNumberFormat="0" applyAlignment="0" applyProtection="0"/>
    <xf numFmtId="0" fontId="32" fillId="44" borderId="22" applyNumberFormat="0" applyAlignment="0" applyProtection="0"/>
    <xf numFmtId="0" fontId="33" fillId="44" borderId="21" applyNumberFormat="0" applyAlignment="0" applyProtection="0"/>
    <xf numFmtId="0" fontId="33" fillId="45" borderId="21" applyNumberFormat="0" applyAlignment="0" applyProtection="0"/>
    <xf numFmtId="0" fontId="33" fillId="45" borderId="21" applyNumberFormat="0" applyAlignment="0" applyProtection="0"/>
    <xf numFmtId="0" fontId="33" fillId="44" borderId="21" applyNumberFormat="0" applyAlignment="0" applyProtection="0"/>
    <xf numFmtId="0" fontId="33" fillId="44" borderId="2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28" fillId="0" borderId="0" applyFill="0" applyBorder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39" fillId="0" borderId="0" applyNumberFormat="0" applyFill="0" applyBorder="0" applyProtection="0">
      <alignment horizontal="left"/>
    </xf>
    <xf numFmtId="0" fontId="41" fillId="46" borderId="27" applyNumberFormat="0" applyAlignment="0" applyProtection="0"/>
    <xf numFmtId="0" fontId="41" fillId="47" borderId="27" applyNumberFormat="0" applyAlignment="0" applyProtection="0"/>
    <xf numFmtId="0" fontId="41" fillId="47" borderId="27" applyNumberFormat="0" applyAlignment="0" applyProtection="0"/>
    <xf numFmtId="0" fontId="41" fillId="46" borderId="27" applyNumberFormat="0" applyAlignment="0" applyProtection="0"/>
    <xf numFmtId="0" fontId="41" fillId="46" borderId="2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24" fillId="0" borderId="0"/>
    <xf numFmtId="0" fontId="24" fillId="0" borderId="0"/>
    <xf numFmtId="0" fontId="1" fillId="0" borderId="0"/>
    <xf numFmtId="0" fontId="4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4" fillId="0" borderId="0"/>
    <xf numFmtId="0" fontId="28" fillId="0" borderId="0"/>
    <xf numFmtId="0" fontId="4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8" fillId="0" borderId="0"/>
    <xf numFmtId="0" fontId="39" fillId="0" borderId="0"/>
    <xf numFmtId="0" fontId="1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24" fillId="0" borderId="0"/>
    <xf numFmtId="0" fontId="28" fillId="0" borderId="0"/>
    <xf numFmtId="0" fontId="1" fillId="0" borderId="0"/>
    <xf numFmtId="0" fontId="28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50" borderId="28" applyNumberFormat="0" applyFont="0" applyAlignment="0" applyProtection="0"/>
    <xf numFmtId="0" fontId="28" fillId="51" borderId="28" applyNumberFormat="0" applyAlignment="0" applyProtection="0"/>
    <xf numFmtId="0" fontId="28" fillId="51" borderId="28" applyNumberFormat="0" applyAlignment="0" applyProtection="0"/>
    <xf numFmtId="0" fontId="2" fillId="50" borderId="28" applyNumberFormat="0" applyFont="0" applyAlignment="0" applyProtection="0"/>
    <xf numFmtId="0" fontId="2" fillId="50" borderId="28" applyNumberFormat="0" applyFont="0" applyAlignment="0" applyProtection="0"/>
    <xf numFmtId="9" fontId="2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2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8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</cellStyleXfs>
  <cellXfs count="19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4" fillId="0" borderId="0" xfId="3" applyFont="1" applyAlignment="1">
      <alignment vertical="center"/>
    </xf>
    <xf numFmtId="164" fontId="5" fillId="0" borderId="0" xfId="0" applyNumberFormat="1" applyFont="1"/>
    <xf numFmtId="0" fontId="4" fillId="0" borderId="0" xfId="0" applyFont="1"/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protection hidden="1"/>
    </xf>
    <xf numFmtId="0" fontId="9" fillId="0" borderId="0" xfId="0" applyFont="1" applyAlignment="1">
      <alignment vertical="top"/>
    </xf>
    <xf numFmtId="0" fontId="4" fillId="0" borderId="0" xfId="0" applyFont="1" applyFill="1"/>
    <xf numFmtId="0" fontId="10" fillId="0" borderId="0" xfId="0" applyFont="1" applyFill="1"/>
    <xf numFmtId="0" fontId="4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4" fillId="0" borderId="0" xfId="0" applyFont="1" applyBorder="1" applyAlignment="1" applyProtection="1">
      <alignment vertical="top"/>
      <protection hidden="1"/>
    </xf>
    <xf numFmtId="3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 wrapText="1"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8" fillId="3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/>
    <xf numFmtId="0" fontId="8" fillId="0" borderId="0" xfId="0" applyFont="1" applyAlignment="1"/>
    <xf numFmtId="0" fontId="14" fillId="4" borderId="0" xfId="0" applyFont="1" applyFill="1" applyBorder="1" applyAlignment="1">
      <alignment horizontal="center" vertical="center"/>
    </xf>
    <xf numFmtId="3" fontId="15" fillId="5" borderId="4" xfId="0" applyNumberFormat="1" applyFont="1" applyFill="1" applyBorder="1" applyAlignment="1" applyProtection="1">
      <alignment horizontal="center" vertical="center" wrapText="1"/>
      <protection hidden="1"/>
    </xf>
    <xf numFmtId="3" fontId="15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10" fillId="6" borderId="4" xfId="0" applyNumberFormat="1" applyFont="1" applyFill="1" applyBorder="1" applyAlignment="1" applyProtection="1">
      <alignment horizontal="center" vertical="center" wrapText="1"/>
      <protection hidden="1"/>
    </xf>
    <xf numFmtId="1" fontId="10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1" fontId="15" fillId="0" borderId="5" xfId="0" applyNumberFormat="1" applyFont="1" applyBorder="1" applyAlignment="1" applyProtection="1">
      <alignment horizontal="center" vertical="center"/>
      <protection hidden="1"/>
    </xf>
    <xf numFmtId="2" fontId="15" fillId="0" borderId="5" xfId="0" applyNumberFormat="1" applyFont="1" applyBorder="1" applyAlignment="1" applyProtection="1">
      <alignment horizontal="center" vertical="center"/>
      <protection hidden="1"/>
    </xf>
    <xf numFmtId="1" fontId="16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3" fontId="15" fillId="5" borderId="6" xfId="0" applyNumberFormat="1" applyFont="1" applyFill="1" applyBorder="1" applyAlignment="1" applyProtection="1">
      <alignment horizontal="center" vertical="center" wrapText="1"/>
      <protection hidden="1"/>
    </xf>
    <xf numFmtId="3" fontId="15" fillId="0" borderId="6" xfId="0" applyNumberFormat="1" applyFont="1" applyFill="1" applyBorder="1" applyAlignment="1" applyProtection="1">
      <alignment horizontal="center" vertical="center" wrapText="1"/>
      <protection hidden="1"/>
    </xf>
    <xf numFmtId="1" fontId="10" fillId="6" borderId="6" xfId="0" applyNumberFormat="1" applyFont="1" applyFill="1" applyBorder="1" applyAlignment="1" applyProtection="1">
      <alignment horizontal="center" vertical="center" wrapText="1"/>
      <protection hidden="1"/>
    </xf>
    <xf numFmtId="1" fontId="10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1" fontId="15" fillId="0" borderId="6" xfId="0" applyNumberFormat="1" applyFont="1" applyBorder="1" applyAlignment="1" applyProtection="1">
      <alignment horizontal="center" vertical="center"/>
      <protection hidden="1"/>
    </xf>
    <xf numFmtId="2" fontId="15" fillId="0" borderId="6" xfId="0" applyNumberFormat="1" applyFont="1" applyBorder="1" applyAlignment="1" applyProtection="1">
      <alignment horizontal="center" vertical="center"/>
      <protection hidden="1"/>
    </xf>
    <xf numFmtId="1" fontId="16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1" fontId="15" fillId="0" borderId="8" xfId="0" applyNumberFormat="1" applyFont="1" applyBorder="1" applyAlignment="1" applyProtection="1">
      <alignment horizontal="center" vertical="center"/>
      <protection hidden="1"/>
    </xf>
    <xf numFmtId="2" fontId="15" fillId="0" borderId="8" xfId="0" applyNumberFormat="1" applyFont="1" applyBorder="1" applyAlignment="1" applyProtection="1">
      <alignment horizontal="center" vertical="center"/>
      <protection hidden="1"/>
    </xf>
    <xf numFmtId="1" fontId="16" fillId="0" borderId="8" xfId="0" applyNumberFormat="1" applyFont="1" applyBorder="1" applyAlignment="1" applyProtection="1">
      <alignment horizontal="center" vertical="center"/>
      <protection hidden="1"/>
    </xf>
    <xf numFmtId="1" fontId="15" fillId="0" borderId="9" xfId="0" applyNumberFormat="1" applyFont="1" applyBorder="1" applyAlignment="1" applyProtection="1">
      <alignment horizontal="center" vertical="center"/>
      <protection hidden="1"/>
    </xf>
    <xf numFmtId="2" fontId="15" fillId="0" borderId="9" xfId="0" applyNumberFormat="1" applyFont="1" applyBorder="1" applyAlignment="1" applyProtection="1">
      <alignment horizontal="center" vertical="center"/>
      <protection hidden="1"/>
    </xf>
    <xf numFmtId="1" fontId="16" fillId="0" borderId="9" xfId="0" applyNumberFormat="1" applyFont="1" applyBorder="1" applyAlignment="1" applyProtection="1">
      <alignment horizontal="center" vertical="center"/>
      <protection hidden="1"/>
    </xf>
    <xf numFmtId="1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1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3" fontId="15" fillId="5" borderId="10" xfId="0" applyNumberFormat="1" applyFont="1" applyFill="1" applyBorder="1" applyAlignment="1" applyProtection="1">
      <alignment horizontal="center" vertical="center" wrapText="1"/>
      <protection hidden="1"/>
    </xf>
    <xf numFmtId="3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10" fillId="6" borderId="10" xfId="0" applyNumberFormat="1" applyFont="1" applyFill="1" applyBorder="1" applyAlignment="1" applyProtection="1">
      <alignment horizontal="center" vertical="center" wrapText="1"/>
      <protection hidden="1"/>
    </xf>
    <xf numFmtId="1" fontId="10" fillId="5" borderId="1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10" xfId="0" applyNumberFormat="1" applyFont="1" applyBorder="1" applyAlignment="1" applyProtection="1">
      <alignment horizontal="center" vertical="center"/>
      <protection hidden="1"/>
    </xf>
    <xf numFmtId="2" fontId="15" fillId="0" borderId="10" xfId="0" applyNumberFormat="1" applyFont="1" applyBorder="1" applyAlignment="1" applyProtection="1">
      <alignment horizontal="center" vertical="center"/>
      <protection hidden="1"/>
    </xf>
    <xf numFmtId="1" fontId="16" fillId="0" borderId="1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3" fontId="12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NumberFormat="1" applyFont="1" applyBorder="1" applyAlignment="1" applyProtection="1">
      <alignment horizontal="center" vertical="center" wrapText="1"/>
      <protection hidden="1"/>
    </xf>
    <xf numFmtId="2" fontId="4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1" fontId="10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 applyProtection="1">
      <alignment horizontal="center" vertical="center"/>
      <protection hidden="1"/>
    </xf>
    <xf numFmtId="2" fontId="15" fillId="0" borderId="4" xfId="0" applyNumberFormat="1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3" fontId="12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NumberFormat="1" applyFont="1" applyBorder="1" applyAlignment="1" applyProtection="1">
      <alignment horizontal="center" vertical="center" wrapText="1"/>
      <protection hidden="1"/>
    </xf>
    <xf numFmtId="2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16" xfId="0" applyFont="1" applyFill="1" applyBorder="1" applyAlignment="1" applyProtection="1">
      <alignment horizontal="center" vertical="center" wrapText="1"/>
      <protection hidden="1"/>
    </xf>
    <xf numFmtId="1" fontId="10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3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Border="1" applyAlignment="1" applyProtection="1">
      <alignment horizontal="center" vertical="center" wrapText="1"/>
      <protection hidden="1"/>
    </xf>
    <xf numFmtId="2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4" xfId="0" applyNumberFormat="1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3" fontId="12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6" xfId="0" applyNumberFormat="1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3" fontId="12" fillId="0" borderId="8" xfId="0" applyNumberFormat="1" applyFont="1" applyFill="1" applyBorder="1" applyAlignment="1" applyProtection="1">
      <alignment horizontal="center" vertical="center"/>
      <protection hidden="1"/>
    </xf>
    <xf numFmtId="2" fontId="4" fillId="0" borderId="8" xfId="0" applyNumberFormat="1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3" fontId="12" fillId="0" borderId="10" xfId="0" applyNumberFormat="1" applyFont="1" applyFill="1" applyBorder="1" applyAlignment="1" applyProtection="1">
      <alignment horizontal="center" vertical="center"/>
      <protection hidden="1"/>
    </xf>
    <xf numFmtId="2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3" fontId="12" fillId="0" borderId="9" xfId="0" applyNumberFormat="1" applyFont="1" applyFill="1" applyBorder="1" applyAlignment="1" applyProtection="1">
      <alignment horizontal="center" vertical="center"/>
      <protection hidden="1"/>
    </xf>
    <xf numFmtId="2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1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" fontId="16" fillId="0" borderId="6" xfId="0" applyNumberFormat="1" applyFont="1" applyFill="1" applyBorder="1" applyAlignment="1" applyProtection="1">
      <alignment horizontal="center" vertical="center"/>
      <protection hidden="1"/>
    </xf>
    <xf numFmtId="1" fontId="15" fillId="0" borderId="6" xfId="0" applyNumberFormat="1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Fill="1" applyBorder="1" applyAlignment="1" applyProtection="1">
      <alignment horizontal="center" vertical="center"/>
      <protection hidden="1"/>
    </xf>
    <xf numFmtId="3" fontId="12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20" xfId="0" applyNumberFormat="1" applyFont="1" applyBorder="1" applyAlignment="1" applyProtection="1">
      <alignment horizontal="center" vertical="center" wrapText="1"/>
      <protection hidden="1"/>
    </xf>
    <xf numFmtId="2" fontId="4" fillId="0" borderId="7" xfId="0" applyNumberFormat="1" applyFont="1" applyFill="1" applyBorder="1" applyAlignment="1" applyProtection="1">
      <alignment horizontal="center" vertical="center"/>
      <protection hidden="1"/>
    </xf>
    <xf numFmtId="1" fontId="4" fillId="0" borderId="7" xfId="0" applyNumberFormat="1" applyFont="1" applyFill="1" applyBorder="1" applyAlignment="1" applyProtection="1">
      <alignment horizontal="center" vertical="center"/>
      <protection hidden="1"/>
    </xf>
    <xf numFmtId="164" fontId="4" fillId="0" borderId="7" xfId="0" applyNumberFormat="1" applyFont="1" applyFill="1" applyBorder="1" applyAlignment="1" applyProtection="1">
      <alignment horizontal="center" vertical="center"/>
      <protection hidden="1"/>
    </xf>
    <xf numFmtId="1" fontId="4" fillId="0" borderId="6" xfId="0" applyNumberFormat="1" applyFont="1" applyBorder="1" applyAlignment="1" applyProtection="1">
      <alignment horizontal="center" vertical="center"/>
      <protection hidden="1"/>
    </xf>
    <xf numFmtId="3" fontId="15" fillId="4" borderId="6" xfId="0" applyNumberFormat="1" applyFont="1" applyFill="1" applyBorder="1" applyAlignment="1" applyProtection="1">
      <alignment horizontal="center" vertical="center" wrapText="1"/>
      <protection hidden="1"/>
    </xf>
    <xf numFmtId="1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" fontId="10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" fontId="15" fillId="4" borderId="6" xfId="0" applyNumberFormat="1" applyFont="1" applyFill="1" applyBorder="1" applyAlignment="1" applyProtection="1">
      <alignment horizontal="center" vertical="center"/>
      <protection hidden="1"/>
    </xf>
    <xf numFmtId="2" fontId="15" fillId="4" borderId="6" xfId="0" applyNumberFormat="1" applyFont="1" applyFill="1" applyBorder="1" applyAlignment="1" applyProtection="1">
      <alignment horizontal="center" vertical="center"/>
      <protection hidden="1"/>
    </xf>
    <xf numFmtId="0" fontId="16" fillId="4" borderId="6" xfId="0" applyFont="1" applyFill="1" applyBorder="1" applyAlignment="1" applyProtection="1">
      <alignment horizontal="center" vertical="center"/>
      <protection hidden="1"/>
    </xf>
    <xf numFmtId="0" fontId="15" fillId="4" borderId="6" xfId="0" applyFont="1" applyFill="1" applyBorder="1" applyAlignment="1" applyProtection="1">
      <alignment horizontal="center" vertical="center"/>
      <protection hidden="1"/>
    </xf>
    <xf numFmtId="164" fontId="4" fillId="4" borderId="6" xfId="0" applyNumberFormat="1" applyFont="1" applyFill="1" applyBorder="1" applyAlignment="1" applyProtection="1">
      <alignment horizontal="center" vertical="center"/>
      <protection hidden="1"/>
    </xf>
    <xf numFmtId="1" fontId="4" fillId="4" borderId="7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6" xfId="1" applyNumberFormat="1" applyFont="1" applyBorder="1" applyAlignment="1" applyProtection="1">
      <alignment horizontal="center" vertical="center"/>
      <protection hidden="1"/>
    </xf>
    <xf numFmtId="2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3" fontId="8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14" xfId="0" applyFont="1" applyFill="1" applyBorder="1" applyAlignment="1" applyProtection="1">
      <alignment horizontal="center" vertical="center" wrapText="1"/>
      <protection hidden="1"/>
    </xf>
    <xf numFmtId="0" fontId="8" fillId="4" borderId="20" xfId="0" applyFont="1" applyFill="1" applyBorder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center" vertical="center" wrapText="1"/>
      <protection hidden="1"/>
    </xf>
    <xf numFmtId="0" fontId="21" fillId="4" borderId="5" xfId="0" applyFont="1" applyFill="1" applyBorder="1" applyAlignment="1" applyProtection="1">
      <alignment horizontal="center" vertical="center" wrapText="1"/>
      <protection hidden="1"/>
    </xf>
    <xf numFmtId="0" fontId="8" fillId="4" borderId="20" xfId="0" applyFont="1" applyFill="1" applyBorder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3" fontId="8" fillId="7" borderId="20" xfId="0" applyNumberFormat="1" applyFont="1" applyFill="1" applyBorder="1" applyAlignment="1" applyProtection="1">
      <alignment horizontal="center" vertical="center" wrapText="1"/>
      <protection hidden="1"/>
    </xf>
    <xf numFmtId="0" fontId="8" fillId="7" borderId="20" xfId="0" applyNumberFormat="1" applyFont="1" applyFill="1" applyBorder="1" applyAlignment="1" applyProtection="1">
      <alignment horizontal="center" vertical="center" wrapText="1"/>
      <protection hidden="1"/>
    </xf>
    <xf numFmtId="0" fontId="8" fillId="7" borderId="20" xfId="0" applyFont="1" applyFill="1" applyBorder="1" applyAlignment="1" applyProtection="1">
      <alignment horizontal="center" vertical="center" wrapText="1"/>
      <protection hidden="1"/>
    </xf>
    <xf numFmtId="0" fontId="8" fillId="7" borderId="20" xfId="0" applyFont="1" applyFill="1" applyBorder="1" applyAlignment="1" applyProtection="1">
      <alignment horizontal="center" vertical="center" wrapText="1"/>
      <protection hidden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8" fillId="4" borderId="1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21" fillId="4" borderId="11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/>
      <protection hidden="1"/>
    </xf>
    <xf numFmtId="14" fontId="4" fillId="0" borderId="0" xfId="0" applyNumberFormat="1" applyFont="1" applyAlignment="1">
      <alignment horizontal="right"/>
    </xf>
    <xf numFmtId="14" fontId="20" fillId="0" borderId="0" xfId="0" applyNumberFormat="1" applyFont="1" applyAlignment="1">
      <alignment horizontal="right"/>
    </xf>
    <xf numFmtId="0" fontId="25" fillId="0" borderId="13" xfId="4" applyFont="1" applyBorder="1" applyAlignment="1" applyProtection="1">
      <alignment horizontal="center" vertical="center"/>
      <protection hidden="1"/>
    </xf>
    <xf numFmtId="0" fontId="20" fillId="0" borderId="0" xfId="0" applyFont="1"/>
    <xf numFmtId="0" fontId="25" fillId="0" borderId="0" xfId="4" applyFont="1" applyBorder="1" applyAlignment="1" applyProtection="1">
      <protection hidden="1"/>
    </xf>
    <xf numFmtId="0" fontId="51" fillId="4" borderId="1" xfId="3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164" fontId="4" fillId="0" borderId="4" xfId="0" applyNumberFormat="1" applyFont="1" applyFill="1" applyBorder="1" applyAlignment="1" applyProtection="1">
      <alignment horizontal="center" vertical="center"/>
      <protection hidden="1"/>
    </xf>
    <xf numFmtId="1" fontId="16" fillId="0" borderId="4" xfId="0" applyNumberFormat="1" applyFont="1" applyFill="1" applyBorder="1" applyAlignment="1" applyProtection="1">
      <alignment horizontal="center" vertical="center"/>
      <protection hidden="1"/>
    </xf>
    <xf numFmtId="1" fontId="15" fillId="0" borderId="4" xfId="0" applyNumberFormat="1" applyFont="1" applyFill="1" applyBorder="1" applyAlignment="1" applyProtection="1">
      <alignment horizontal="center" vertical="center"/>
      <protection hidden="1"/>
    </xf>
  </cellXfs>
  <cellStyles count="369">
    <cellStyle name=" 1" xfId="5"/>
    <cellStyle name="_~1613671" xfId="6"/>
    <cellStyle name="_~1613671 2" xfId="7"/>
    <cellStyle name="_~1613671 3" xfId="8"/>
    <cellStyle name="_~1613671 4" xfId="9"/>
    <cellStyle name="_~7644457" xfId="10"/>
    <cellStyle name="_~7644457 2" xfId="11"/>
    <cellStyle name="_~7644457 3" xfId="12"/>
    <cellStyle name="_~7644457 4" xfId="13"/>
    <cellStyle name="_price_der_nov_раб" xfId="14"/>
    <cellStyle name="_price_der_nov_раб_~2260219" xfId="15"/>
    <cellStyle name="_price_der_nov_раб_~2260219 2" xfId="16"/>
    <cellStyle name="_price_der_nov_раб_~2260219_~2131575" xfId="17"/>
    <cellStyle name="_price_der_nov_раб_~2260219_Decra" xfId="18"/>
    <cellStyle name="_price_der_nov_раб_~2260219_Vilpe" xfId="19"/>
    <cellStyle name="_price_der_nov_раб_~2260219_Дилерский прайс-лист 03.03.14 Единый+Q35" xfId="20"/>
    <cellStyle name="_price_der_nov_раб_~2260219_Макет временных" xfId="21"/>
    <cellStyle name="_price_der_nov_раб_~2260219_Прайс полный ассортимент Центр от 09.07" xfId="22"/>
    <cellStyle name="_price_der_nov_раб_~2260219_Розничный прайс-лист 03.03.14" xfId="23"/>
    <cellStyle name="_price_der_nov_раб_~2260219_Розничный прайс-лист 07.04.14" xfId="24"/>
    <cellStyle name="_price_der_nov_раб_~2260219_Цокольные панели Ванштайн" xfId="25"/>
    <cellStyle name="_price_der_nov_раб_~2260219_Цокольные панели Ванштайн 2" xfId="26"/>
    <cellStyle name="_price_der_nov_раб_~6447645" xfId="27"/>
    <cellStyle name="_price_der_nov_раб_GL розничный прайс Краснодар - 03.09.12" xfId="28"/>
    <cellStyle name="_price_der_nov_раб_дилерский прайс - лист 17.02.12 ПИТЕР" xfId="29"/>
    <cellStyle name="_price_der_nov_раб_дилерский прайс - лист 18.04.12" xfId="30"/>
    <cellStyle name="_price_der_nov_раб_Прайс для Краснодара 2" xfId="31"/>
    <cellStyle name="_price_der_nov_раб_Прайс полный ассортимент 22.12.2010  Центр" xfId="32"/>
    <cellStyle name="_price_der_nov_раб_Прайс полный ассортимент от 06.02.12 Одинцово" xfId="33"/>
    <cellStyle name="_price_der_nov_раб_Прайс полный ассортимент от 06.02.12 Центр" xfId="34"/>
    <cellStyle name="_price_der_nov_раб_Прайс полный ассортимент от 19.10.2011 Центр" xfId="35"/>
    <cellStyle name="_price_der_nov_раб_Прайс полный ассортимент СПБ  от 22.08.12 Ворота + фигурный профнастил" xfId="36"/>
    <cellStyle name="_price_der_nov_раб_Прайс полный ассортимент Центр от 01.06.12" xfId="37"/>
    <cellStyle name="_price_der_nov_раб_Прайс полный ассортимент Центр от 06.08.12" xfId="38"/>
    <cellStyle name="_price_der_nov_раб_Прайс полный ассортимент Центр от 22.08.12 Ворота + фигурный профнастил" xfId="39"/>
    <cellStyle name="_price_der_nov_раб_Прайс полный ассортимент Центр от 29.06.12" xfId="40"/>
    <cellStyle name="_Книга2" xfId="41"/>
    <cellStyle name="_Книга2 2" xfId="42"/>
    <cellStyle name="_Книга2 3" xfId="43"/>
    <cellStyle name="_Книга2 4" xfId="44"/>
    <cellStyle name="_лестницы" xfId="45"/>
    <cellStyle name="_лестницы 2" xfId="46"/>
    <cellStyle name="_лестницы 3" xfId="47"/>
    <cellStyle name="_лестницы 4" xfId="48"/>
    <cellStyle name="_прайс-лист розница" xfId="49"/>
    <cellStyle name="_прайс-лист розница 2" xfId="50"/>
    <cellStyle name="_прайс-лист розница 3" xfId="51"/>
    <cellStyle name="_прайс-лист розница 4" xfId="52"/>
    <cellStyle name="-15-1976" xfId="53"/>
    <cellStyle name="-15-1976 2" xfId="54"/>
    <cellStyle name="-15-1976 3" xfId="55"/>
    <cellStyle name="-15-1976 4" xfId="56"/>
    <cellStyle name="20% - Акцент1 2" xfId="57"/>
    <cellStyle name="20% - Акцент1 2 2" xfId="58"/>
    <cellStyle name="20% - Акцент1 2 3" xfId="59"/>
    <cellStyle name="20% - Акцент1 2 4" xfId="60"/>
    <cellStyle name="20% - Акцент1 3" xfId="61"/>
    <cellStyle name="20% - Акцент2 2" xfId="62"/>
    <cellStyle name="20% - Акцент2 2 2" xfId="63"/>
    <cellStyle name="20% - Акцент2 2 3" xfId="64"/>
    <cellStyle name="20% - Акцент2 2 4" xfId="65"/>
    <cellStyle name="20% - Акцент2 3" xfId="66"/>
    <cellStyle name="20% - Акцент3 2" xfId="67"/>
    <cellStyle name="20% - Акцент3 2 2" xfId="68"/>
    <cellStyle name="20% - Акцент3 2 3" xfId="69"/>
    <cellStyle name="20% - Акцент3 2 4" xfId="70"/>
    <cellStyle name="20% - Акцент3 3" xfId="71"/>
    <cellStyle name="20% - Акцент4 2" xfId="72"/>
    <cellStyle name="20% - Акцент4 2 2" xfId="73"/>
    <cellStyle name="20% - Акцент4 2 3" xfId="74"/>
    <cellStyle name="20% - Акцент4 2 4" xfId="75"/>
    <cellStyle name="20% - Акцент4 3" xfId="76"/>
    <cellStyle name="20% - Акцент5 2" xfId="77"/>
    <cellStyle name="20% - Акцент5 2 2" xfId="78"/>
    <cellStyle name="20% - Акцент5 2 3" xfId="79"/>
    <cellStyle name="20% - Акцент5 2 4" xfId="80"/>
    <cellStyle name="20% - Акцент5 3" xfId="81"/>
    <cellStyle name="20% - Акцент6 2" xfId="82"/>
    <cellStyle name="20% - Акцент6 2 2" xfId="83"/>
    <cellStyle name="20% - Акцент6 2 3" xfId="84"/>
    <cellStyle name="20% - Акцент6 2 4" xfId="85"/>
    <cellStyle name="20% - Акцент6 3" xfId="86"/>
    <cellStyle name="40% - Акцент1 2" xfId="87"/>
    <cellStyle name="40% - Акцент1 2 2" xfId="88"/>
    <cellStyle name="40% - Акцент1 2 3" xfId="89"/>
    <cellStyle name="40% - Акцент1 2 4" xfId="90"/>
    <cellStyle name="40% - Акцент1 3" xfId="91"/>
    <cellStyle name="40% - Акцент2 2" xfId="92"/>
    <cellStyle name="40% - Акцент2 2 2" xfId="93"/>
    <cellStyle name="40% - Акцент2 2 3" xfId="94"/>
    <cellStyle name="40% - Акцент2 2 4" xfId="95"/>
    <cellStyle name="40% - Акцент2 3" xfId="96"/>
    <cellStyle name="40% - Акцент3 2" xfId="97"/>
    <cellStyle name="40% - Акцент3 2 2" xfId="98"/>
    <cellStyle name="40% - Акцент3 2 3" xfId="99"/>
    <cellStyle name="40% - Акцент3 2 4" xfId="100"/>
    <cellStyle name="40% - Акцент3 3" xfId="101"/>
    <cellStyle name="40% - Акцент4 2" xfId="102"/>
    <cellStyle name="40% - Акцент4 2 2" xfId="103"/>
    <cellStyle name="40% - Акцент4 2 3" xfId="104"/>
    <cellStyle name="40% - Акцент4 2 4" xfId="105"/>
    <cellStyle name="40% - Акцент4 3" xfId="106"/>
    <cellStyle name="40% - Акцент5 2" xfId="107"/>
    <cellStyle name="40% - Акцент5 2 2" xfId="108"/>
    <cellStyle name="40% - Акцент5 2 3" xfId="109"/>
    <cellStyle name="40% - Акцент5 2 4" xfId="110"/>
    <cellStyle name="40% - Акцент5 3" xfId="111"/>
    <cellStyle name="40% - Акцент6 2" xfId="112"/>
    <cellStyle name="40% - Акцент6 2 2" xfId="113"/>
    <cellStyle name="40% - Акцент6 2 3" xfId="114"/>
    <cellStyle name="40% - Акцент6 2 4" xfId="115"/>
    <cellStyle name="40% - Акцент6 3" xfId="116"/>
    <cellStyle name="60% - Акцент1 2" xfId="117"/>
    <cellStyle name="60% - Акцент1 2 2" xfId="118"/>
    <cellStyle name="60% - Акцент1 2 3" xfId="119"/>
    <cellStyle name="60% - Акцент1 2 4" xfId="120"/>
    <cellStyle name="60% - Акцент1 3" xfId="121"/>
    <cellStyle name="60% - Акцент2 2" xfId="122"/>
    <cellStyle name="60% - Акцент2 2 2" xfId="123"/>
    <cellStyle name="60% - Акцент2 2 3" xfId="124"/>
    <cellStyle name="60% - Акцент2 2 4" xfId="125"/>
    <cellStyle name="60% - Акцент2 3" xfId="126"/>
    <cellStyle name="60% - Акцент3 2" xfId="127"/>
    <cellStyle name="60% - Акцент3 2 2" xfId="128"/>
    <cellStyle name="60% - Акцент3 2 3" xfId="129"/>
    <cellStyle name="60% - Акцент3 2 4" xfId="130"/>
    <cellStyle name="60% - Акцент3 3" xfId="131"/>
    <cellStyle name="60% - Акцент4 2" xfId="132"/>
    <cellStyle name="60% - Акцент4 2 2" xfId="133"/>
    <cellStyle name="60% - Акцент4 2 3" xfId="134"/>
    <cellStyle name="60% - Акцент4 2 4" xfId="135"/>
    <cellStyle name="60% - Акцент4 3" xfId="136"/>
    <cellStyle name="60% - Акцент5 2" xfId="137"/>
    <cellStyle name="60% - Акцент5 2 2" xfId="138"/>
    <cellStyle name="60% - Акцент5 2 3" xfId="139"/>
    <cellStyle name="60% - Акцент5 2 4" xfId="140"/>
    <cellStyle name="60% - Акцент5 3" xfId="141"/>
    <cellStyle name="60% - Акцент6 2" xfId="142"/>
    <cellStyle name="60% - Акцент6 2 2" xfId="143"/>
    <cellStyle name="60% - Акцент6 2 3" xfId="144"/>
    <cellStyle name="60% - Акцент6 2 4" xfId="145"/>
    <cellStyle name="60% - Акцент6 3" xfId="146"/>
    <cellStyle name="Euro" xfId="147"/>
    <cellStyle name="Euro 2" xfId="148"/>
    <cellStyle name="Euro 3" xfId="149"/>
    <cellStyle name="Euro 4" xfId="150"/>
    <cellStyle name="Excel Built-in Normal" xfId="151"/>
    <cellStyle name="Normal 2" xfId="152"/>
    <cellStyle name="Normal_Sheet1" xfId="153"/>
    <cellStyle name="Standaard 10" xfId="154"/>
    <cellStyle name="Standaard 10 2" xfId="155"/>
    <cellStyle name="Standaard 10 3" xfId="156"/>
    <cellStyle name="Standaard 10 4" xfId="157"/>
    <cellStyle name="Standaard 11" xfId="158"/>
    <cellStyle name="Standaard 11 2" xfId="159"/>
    <cellStyle name="Standaard 11 3" xfId="160"/>
    <cellStyle name="Standaard 11 4" xfId="161"/>
    <cellStyle name="Standaard 12" xfId="162"/>
    <cellStyle name="Standaard 12 2" xfId="163"/>
    <cellStyle name="Standaard 12 3" xfId="164"/>
    <cellStyle name="Standaard 12 4" xfId="165"/>
    <cellStyle name="Standaard 2" xfId="166"/>
    <cellStyle name="Standaard 2 2" xfId="167"/>
    <cellStyle name="Standaard 2 3" xfId="168"/>
    <cellStyle name="Standaard 2 4" xfId="169"/>
    <cellStyle name="Standaard 3" xfId="170"/>
    <cellStyle name="Standaard 3 2" xfId="171"/>
    <cellStyle name="Standaard 3 3" xfId="172"/>
    <cellStyle name="Standaard 3 4" xfId="173"/>
    <cellStyle name="Standaard 4" xfId="174"/>
    <cellStyle name="Standaard 4 2" xfId="175"/>
    <cellStyle name="Standaard 4 3" xfId="176"/>
    <cellStyle name="Standaard 4 4" xfId="177"/>
    <cellStyle name="Standaard 5" xfId="178"/>
    <cellStyle name="Standaard 5 2" xfId="179"/>
    <cellStyle name="Standaard 5 3" xfId="180"/>
    <cellStyle name="Standaard 5 4" xfId="181"/>
    <cellStyle name="Standaard 6" xfId="182"/>
    <cellStyle name="Standaard 6 2" xfId="183"/>
    <cellStyle name="Standaard 6 3" xfId="184"/>
    <cellStyle name="Standaard 6 4" xfId="185"/>
    <cellStyle name="Standaard 7" xfId="186"/>
    <cellStyle name="Standaard 7 2" xfId="187"/>
    <cellStyle name="Standaard 7 3" xfId="188"/>
    <cellStyle name="Standaard 7 4" xfId="189"/>
    <cellStyle name="Standaard 8" xfId="190"/>
    <cellStyle name="Standaard 8 2" xfId="191"/>
    <cellStyle name="Standaard 8 3" xfId="192"/>
    <cellStyle name="Standaard 8 4" xfId="193"/>
    <cellStyle name="Standaard 9" xfId="194"/>
    <cellStyle name="Standaard 9 2" xfId="195"/>
    <cellStyle name="Standaard 9 3" xfId="196"/>
    <cellStyle name="Standaard 9 4" xfId="197"/>
    <cellStyle name="Акцент1 2" xfId="198"/>
    <cellStyle name="Акцент1 2 2" xfId="199"/>
    <cellStyle name="Акцент1 2 3" xfId="200"/>
    <cellStyle name="Акцент1 2 4" xfId="201"/>
    <cellStyle name="Акцент1 3" xfId="202"/>
    <cellStyle name="Акцент2 2" xfId="203"/>
    <cellStyle name="Акцент2 2 2" xfId="204"/>
    <cellStyle name="Акцент2 2 3" xfId="205"/>
    <cellStyle name="Акцент2 2 4" xfId="206"/>
    <cellStyle name="Акцент2 3" xfId="207"/>
    <cellStyle name="Акцент3 2" xfId="208"/>
    <cellStyle name="Акцент3 2 2" xfId="209"/>
    <cellStyle name="Акцент3 2 3" xfId="210"/>
    <cellStyle name="Акцент3 2 4" xfId="211"/>
    <cellStyle name="Акцент3 3" xfId="212"/>
    <cellStyle name="Акцент4 2" xfId="213"/>
    <cellStyle name="Акцент4 2 2" xfId="214"/>
    <cellStyle name="Акцент4 2 3" xfId="215"/>
    <cellStyle name="Акцент4 2 4" xfId="216"/>
    <cellStyle name="Акцент4 3" xfId="217"/>
    <cellStyle name="Акцент5 2" xfId="218"/>
    <cellStyle name="Акцент5 2 2" xfId="219"/>
    <cellStyle name="Акцент5 2 3" xfId="220"/>
    <cellStyle name="Акцент5 2 4" xfId="221"/>
    <cellStyle name="Акцент5 3" xfId="222"/>
    <cellStyle name="Акцент6 2" xfId="223"/>
    <cellStyle name="Акцент6 2 2" xfId="224"/>
    <cellStyle name="Акцент6 2 3" xfId="225"/>
    <cellStyle name="Акцент6 2 4" xfId="226"/>
    <cellStyle name="Акцент6 3" xfId="227"/>
    <cellStyle name="Ввод  2" xfId="228"/>
    <cellStyle name="Ввод  2 2" xfId="229"/>
    <cellStyle name="Ввод  2 3" xfId="230"/>
    <cellStyle name="Ввод  2 4" xfId="231"/>
    <cellStyle name="Ввод  3" xfId="232"/>
    <cellStyle name="Вывод 2" xfId="233"/>
    <cellStyle name="Вывод 2 2" xfId="234"/>
    <cellStyle name="Вывод 2 3" xfId="235"/>
    <cellStyle name="Вывод 2 4" xfId="236"/>
    <cellStyle name="Вывод 3" xfId="237"/>
    <cellStyle name="Вычисление 2" xfId="238"/>
    <cellStyle name="Вычисление 2 2" xfId="239"/>
    <cellStyle name="Вычисление 2 3" xfId="240"/>
    <cellStyle name="Вычисление 2 4" xfId="241"/>
    <cellStyle name="Вычисление 3" xfId="242"/>
    <cellStyle name="Гиперссылка 2" xfId="243"/>
    <cellStyle name="Гиперссылка 3" xfId="244"/>
    <cellStyle name="Денежный 2" xfId="245"/>
    <cellStyle name="Заголовок 1 2" xfId="246"/>
    <cellStyle name="Заголовок 1 3" xfId="247"/>
    <cellStyle name="Заголовок 2 2" xfId="248"/>
    <cellStyle name="Заголовок 2 3" xfId="249"/>
    <cellStyle name="Заголовок 3 2" xfId="250"/>
    <cellStyle name="Заголовок 3 3" xfId="251"/>
    <cellStyle name="Заголовок 4 2" xfId="252"/>
    <cellStyle name="Заголовок 4 3" xfId="253"/>
    <cellStyle name="Заголовок сводной таблицы" xfId="254"/>
    <cellStyle name="Итог 2" xfId="255"/>
    <cellStyle name="Итог 3" xfId="256"/>
    <cellStyle name="Категория сводной таблицы" xfId="257"/>
    <cellStyle name="Контрольная ячейка 2" xfId="258"/>
    <cellStyle name="Контрольная ячейка 2 2" xfId="259"/>
    <cellStyle name="Контрольная ячейка 2 3" xfId="260"/>
    <cellStyle name="Контрольная ячейка 2 4" xfId="261"/>
    <cellStyle name="Контрольная ячейка 3" xfId="262"/>
    <cellStyle name="Название 2" xfId="263"/>
    <cellStyle name="Название 3" xfId="264"/>
    <cellStyle name="Нейтральный 2" xfId="265"/>
    <cellStyle name="Нейтральный 2 2" xfId="266"/>
    <cellStyle name="Нейтральный 2 3" xfId="267"/>
    <cellStyle name="Нейтральный 2 4" xfId="268"/>
    <cellStyle name="Нейтральный 3" xfId="269"/>
    <cellStyle name="Обычный" xfId="0" builtinId="0"/>
    <cellStyle name="Обычный 10" xfId="270"/>
    <cellStyle name="Обычный 10 2" xfId="271"/>
    <cellStyle name="Обычный 11" xfId="272"/>
    <cellStyle name="Обычный 11 2" xfId="273"/>
    <cellStyle name="Обычный 11 3" xfId="274"/>
    <cellStyle name="Обычный 12" xfId="275"/>
    <cellStyle name="Обычный 13" xfId="276"/>
    <cellStyle name="Обычный 14" xfId="277"/>
    <cellStyle name="Обычный 14 2" xfId="278"/>
    <cellStyle name="Обычный 15" xfId="279"/>
    <cellStyle name="Обычный 16" xfId="280"/>
    <cellStyle name="Обычный 17" xfId="281"/>
    <cellStyle name="Обычный 18" xfId="282"/>
    <cellStyle name="Обычный 19" xfId="283"/>
    <cellStyle name="Обычный 2" xfId="284"/>
    <cellStyle name="Обычный 2 2" xfId="285"/>
    <cellStyle name="Обычный 2 2 2" xfId="286"/>
    <cellStyle name="Обычный 2 3" xfId="287"/>
    <cellStyle name="Обычный 2 4" xfId="288"/>
    <cellStyle name="Обычный 2_Аквасток 1" xfId="289"/>
    <cellStyle name="Обычный 20" xfId="290"/>
    <cellStyle name="Обычный 21" xfId="291"/>
    <cellStyle name="Обычный 22" xfId="292"/>
    <cellStyle name="Обычный 23" xfId="293"/>
    <cellStyle name="Обычный 24" xfId="294"/>
    <cellStyle name="Обычный 26" xfId="295"/>
    <cellStyle name="Обычный 3" xfId="296"/>
    <cellStyle name="Обычный 3 2" xfId="297"/>
    <cellStyle name="Обычный 30" xfId="298"/>
    <cellStyle name="Обычный 4" xfId="299"/>
    <cellStyle name="Обычный 4 2" xfId="300"/>
    <cellStyle name="Обычный 4 3" xfId="301"/>
    <cellStyle name="Обычный 4 4" xfId="302"/>
    <cellStyle name="Обычный 4_~2131575" xfId="303"/>
    <cellStyle name="Обычный 5" xfId="304"/>
    <cellStyle name="Обычный 6" xfId="305"/>
    <cellStyle name="Обычный 6 2" xfId="306"/>
    <cellStyle name="Обычный 6 3" xfId="307"/>
    <cellStyle name="Обычный 6 4" xfId="308"/>
    <cellStyle name="Обычный 6 5" xfId="309"/>
    <cellStyle name="Обычный 7" xfId="310"/>
    <cellStyle name="Обычный 7 2" xfId="311"/>
    <cellStyle name="Обычный 8" xfId="312"/>
    <cellStyle name="Обычный 8 2" xfId="313"/>
    <cellStyle name="Обычный 9" xfId="314"/>
    <cellStyle name="Обычный 9 10" xfId="315"/>
    <cellStyle name="Обычный 9 2" xfId="316"/>
    <cellStyle name="Обычный 9 3" xfId="317"/>
    <cellStyle name="Обычный 9 4" xfId="318"/>
    <cellStyle name="Обычный 9 5" xfId="319"/>
    <cellStyle name="Обычный 9 6" xfId="320"/>
    <cellStyle name="Обычный 9 7" xfId="321"/>
    <cellStyle name="Обычный 9 8" xfId="322"/>
    <cellStyle name="Обычный 9 9" xfId="323"/>
    <cellStyle name="Обычный_Лист1_Книга2" xfId="4"/>
    <cellStyle name="Обычный_прайс дилерский _14.06.11" xfId="3"/>
    <cellStyle name="Плохой 2" xfId="324"/>
    <cellStyle name="Плохой 2 2" xfId="325"/>
    <cellStyle name="Плохой 2 3" xfId="326"/>
    <cellStyle name="Плохой 2 4" xfId="327"/>
    <cellStyle name="Плохой 3" xfId="328"/>
    <cellStyle name="Пояснение 2" xfId="329"/>
    <cellStyle name="Пояснение 3" xfId="330"/>
    <cellStyle name="Примечание 2" xfId="331"/>
    <cellStyle name="Примечание 2 2" xfId="332"/>
    <cellStyle name="Примечание 2 3" xfId="333"/>
    <cellStyle name="Примечание 2 4" xfId="334"/>
    <cellStyle name="Примечание 3" xfId="335"/>
    <cellStyle name="Процентный" xfId="2" builtinId="5"/>
    <cellStyle name="Процентный 2" xfId="336"/>
    <cellStyle name="Процентный 2 2" xfId="337"/>
    <cellStyle name="Процентный 2 3" xfId="338"/>
    <cellStyle name="Процентный 2 4" xfId="339"/>
    <cellStyle name="Процентный 3" xfId="340"/>
    <cellStyle name="Процентный 3 2" xfId="341"/>
    <cellStyle name="Процентный 3 3" xfId="342"/>
    <cellStyle name="Процентный 3 4" xfId="343"/>
    <cellStyle name="Процентный 4" xfId="344"/>
    <cellStyle name="Процентный 4 2" xfId="345"/>
    <cellStyle name="Процентный 4 3" xfId="346"/>
    <cellStyle name="Процентный 5" xfId="347"/>
    <cellStyle name="Процентный 6" xfId="348"/>
    <cellStyle name="Связанная ячейка 2" xfId="349"/>
    <cellStyle name="Связанная ячейка 3" xfId="350"/>
    <cellStyle name="Стиль 1" xfId="351"/>
    <cellStyle name="Текст предупреждения 2" xfId="352"/>
    <cellStyle name="Текст предупреждения 3" xfId="353"/>
    <cellStyle name="Финансовый" xfId="1" builtinId="3"/>
    <cellStyle name="Финансовый 2" xfId="354"/>
    <cellStyle name="Финансовый 2 2" xfId="355"/>
    <cellStyle name="Финансовый 2 3" xfId="356"/>
    <cellStyle name="Финансовый 2 4" xfId="357"/>
    <cellStyle name="Финансовый 3" xfId="358"/>
    <cellStyle name="Финансовый 3 2" xfId="359"/>
    <cellStyle name="Финансовый 3 3" xfId="360"/>
    <cellStyle name="Финансовый 4" xfId="361"/>
    <cellStyle name="Финансовый 4 2" xfId="362"/>
    <cellStyle name="Финансовый 4 3" xfId="363"/>
    <cellStyle name="Хороший 2" xfId="364"/>
    <cellStyle name="Хороший 2 2" xfId="365"/>
    <cellStyle name="Хороший 2 3" xfId="366"/>
    <cellStyle name="Хороший 2 4" xfId="367"/>
    <cellStyle name="Хороший 3" xfId="368"/>
  </cellStyles>
  <dxfs count="7">
    <dxf>
      <font>
        <strike/>
        <color theme="0" tint="-4.9989318521683403E-2"/>
      </font>
      <numFmt numFmtId="2" formatCode="0.00"/>
    </dxf>
    <dxf>
      <font>
        <strike/>
        <color theme="0" tint="-4.9989318521683403E-2"/>
      </font>
      <numFmt numFmtId="2" formatCode="0.00"/>
    </dxf>
    <dxf>
      <font>
        <strike/>
        <color theme="0" tint="-4.9989318521683403E-2"/>
      </font>
      <numFmt numFmtId="2" formatCode="0.00"/>
    </dxf>
    <dxf>
      <font>
        <strike/>
        <color theme="0" tint="-4.9989318521683403E-2"/>
      </font>
      <numFmt numFmtId="2" formatCode="0.00"/>
    </dxf>
    <dxf>
      <font>
        <strike/>
        <color theme="0" tint="-4.9989318521683403E-2"/>
      </font>
      <numFmt numFmtId="2" formatCode="0.00"/>
    </dxf>
    <dxf>
      <font>
        <strike/>
        <color theme="0" tint="-4.9989318521683403E-2"/>
      </font>
      <numFmt numFmtId="2" formatCode="0.00"/>
    </dxf>
    <dxf>
      <font>
        <strike/>
        <color theme="0" tint="-4.9989318521683403E-2"/>
      </font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332509</xdr:colOff>
      <xdr:row>0</xdr:row>
      <xdr:rowOff>387927</xdr:rowOff>
    </xdr:from>
    <xdr:to>
      <xdr:col>0</xdr:col>
      <xdr:colOff>3045464</xdr:colOff>
      <xdr:row>1</xdr:row>
      <xdr:rowOff>41616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509" y="159327"/>
          <a:ext cx="274555" cy="44214"/>
        </a:xfrm>
        <a:prstGeom prst="rect">
          <a:avLst/>
        </a:prstGeom>
      </xdr:spPr>
    </xdr:pic>
    <xdr:clientData/>
  </xdr:twoCellAnchor>
  <xdr:twoCellAnchor editAs="oneCell">
    <xdr:from>
      <xdr:col>10</xdr:col>
      <xdr:colOff>817418</xdr:colOff>
      <xdr:row>53</xdr:row>
      <xdr:rowOff>138546</xdr:rowOff>
    </xdr:from>
    <xdr:to>
      <xdr:col>11</xdr:col>
      <xdr:colOff>1554719</xdr:colOff>
      <xdr:row>56</xdr:row>
      <xdr:rowOff>203463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3868" y="8720571"/>
          <a:ext cx="613476" cy="512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484910</xdr:colOff>
      <xdr:row>0</xdr:row>
      <xdr:rowOff>484909</xdr:rowOff>
    </xdr:from>
    <xdr:to>
      <xdr:col>0</xdr:col>
      <xdr:colOff>3197865</xdr:colOff>
      <xdr:row>1</xdr:row>
      <xdr:rowOff>138598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0" y="161059"/>
          <a:ext cx="122155" cy="139464"/>
        </a:xfrm>
        <a:prstGeom prst="rect">
          <a:avLst/>
        </a:prstGeom>
      </xdr:spPr>
    </xdr:pic>
    <xdr:clientData/>
  </xdr:twoCellAnchor>
  <xdr:twoCellAnchor editAs="oneCell">
    <xdr:from>
      <xdr:col>7</xdr:col>
      <xdr:colOff>1219200</xdr:colOff>
      <xdr:row>33</xdr:row>
      <xdr:rowOff>55417</xdr:rowOff>
    </xdr:from>
    <xdr:to>
      <xdr:col>11</xdr:col>
      <xdr:colOff>681883</xdr:colOff>
      <xdr:row>36</xdr:row>
      <xdr:rowOff>120335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5398942"/>
          <a:ext cx="2434483" cy="5506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2;&#1081;&#1089;_GL_03.04.17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-ты панельных ограждений - 1"/>
      <sheetName val="Эл-ты панельных ограждений - 2"/>
      <sheetName val="Панельные ограждения Optima"/>
      <sheetName val="Модульные ограждения GL"/>
      <sheetName val="Времен.огражд.+Рулон+Штакетник"/>
      <sheetName val="Откатные ворота"/>
      <sheetName val="Распашные ворота и калитки"/>
    </sheetNames>
    <sheetDataSet>
      <sheetData sheetId="0">
        <row r="4">
          <cell r="H4">
            <v>96</v>
          </cell>
        </row>
        <row r="5">
          <cell r="D5">
            <v>1.1000000000000001</v>
          </cell>
          <cell r="F5">
            <v>2</v>
          </cell>
          <cell r="G5">
            <v>2.9810000000000003</v>
          </cell>
          <cell r="I5">
            <v>383</v>
          </cell>
        </row>
        <row r="6">
          <cell r="D6">
            <v>1.3</v>
          </cell>
          <cell r="F6">
            <v>2</v>
          </cell>
          <cell r="G6">
            <v>3.5230000000000001</v>
          </cell>
          <cell r="I6">
            <v>453</v>
          </cell>
        </row>
        <row r="8">
          <cell r="D8">
            <v>1.5</v>
          </cell>
          <cell r="F8">
            <v>2</v>
          </cell>
          <cell r="G8">
            <v>4.0649999999999995</v>
          </cell>
          <cell r="I8">
            <v>482</v>
          </cell>
        </row>
        <row r="9">
          <cell r="D9">
            <v>1.7</v>
          </cell>
          <cell r="F9">
            <v>2</v>
          </cell>
          <cell r="G9">
            <v>4.6070000000000002</v>
          </cell>
          <cell r="I9">
            <v>547</v>
          </cell>
        </row>
        <row r="10">
          <cell r="D10">
            <v>1.9</v>
          </cell>
          <cell r="F10">
            <v>2</v>
          </cell>
          <cell r="G10">
            <v>5.149</v>
          </cell>
          <cell r="I10">
            <v>585</v>
          </cell>
        </row>
        <row r="12">
          <cell r="D12">
            <v>2</v>
          </cell>
          <cell r="F12">
            <v>3</v>
          </cell>
          <cell r="G12">
            <v>5.42</v>
          </cell>
          <cell r="I12">
            <v>616</v>
          </cell>
        </row>
        <row r="13">
          <cell r="D13">
            <v>2.2000000000000002</v>
          </cell>
          <cell r="F13">
            <v>3</v>
          </cell>
          <cell r="G13">
            <v>5.9620000000000006</v>
          </cell>
          <cell r="I13">
            <v>678</v>
          </cell>
        </row>
        <row r="14">
          <cell r="D14">
            <v>2.4</v>
          </cell>
          <cell r="F14">
            <v>3</v>
          </cell>
          <cell r="G14">
            <v>6.5039999999999996</v>
          </cell>
          <cell r="I14">
            <v>736</v>
          </cell>
        </row>
        <row r="16">
          <cell r="D16">
            <v>2.5</v>
          </cell>
          <cell r="F16">
            <v>4</v>
          </cell>
          <cell r="G16">
            <v>6.7750000000000004</v>
          </cell>
          <cell r="I16">
            <v>740</v>
          </cell>
        </row>
        <row r="18">
          <cell r="D18">
            <v>3</v>
          </cell>
          <cell r="F18">
            <v>4</v>
          </cell>
          <cell r="G18">
            <v>8.129999999999999</v>
          </cell>
          <cell r="I18">
            <v>885</v>
          </cell>
        </row>
        <row r="19">
          <cell r="D19">
            <v>4</v>
          </cell>
          <cell r="F19">
            <v>6</v>
          </cell>
          <cell r="G19">
            <v>10.84</v>
          </cell>
          <cell r="I19">
            <v>1180</v>
          </cell>
        </row>
        <row r="20">
          <cell r="H20">
            <v>64</v>
          </cell>
        </row>
        <row r="22">
          <cell r="D22">
            <v>4</v>
          </cell>
          <cell r="F22">
            <v>6</v>
          </cell>
          <cell r="G22">
            <v>15.52</v>
          </cell>
          <cell r="I22">
            <v>1712</v>
          </cell>
        </row>
        <row r="23">
          <cell r="D23">
            <v>5</v>
          </cell>
          <cell r="F23">
            <v>8</v>
          </cell>
          <cell r="G23">
            <v>19.399999999999999</v>
          </cell>
          <cell r="I23">
            <v>2140</v>
          </cell>
        </row>
        <row r="24">
          <cell r="D24">
            <v>4</v>
          </cell>
          <cell r="F24">
            <v>6</v>
          </cell>
          <cell r="G24">
            <v>16.72</v>
          </cell>
          <cell r="H24">
            <v>72</v>
          </cell>
          <cell r="I24">
            <v>2654</v>
          </cell>
        </row>
        <row r="25">
          <cell r="D25">
            <v>5</v>
          </cell>
          <cell r="F25">
            <v>8</v>
          </cell>
          <cell r="G25">
            <v>20.9</v>
          </cell>
          <cell r="I25">
            <v>3317</v>
          </cell>
        </row>
        <row r="26">
          <cell r="H26">
            <v>96</v>
          </cell>
        </row>
        <row r="27">
          <cell r="D27">
            <v>1.1000000000000001</v>
          </cell>
          <cell r="F27">
            <v>2</v>
          </cell>
          <cell r="G27">
            <v>2.9810000000000003</v>
          </cell>
          <cell r="I27">
            <v>500</v>
          </cell>
        </row>
        <row r="28">
          <cell r="D28">
            <v>1.3</v>
          </cell>
          <cell r="F28">
            <v>2</v>
          </cell>
          <cell r="G28">
            <v>3.5230000000000001</v>
          </cell>
          <cell r="I28">
            <v>591</v>
          </cell>
        </row>
        <row r="30">
          <cell r="D30">
            <v>1.5</v>
          </cell>
          <cell r="F30">
            <v>2</v>
          </cell>
          <cell r="G30">
            <v>4.0649999999999995</v>
          </cell>
          <cell r="I30">
            <v>663</v>
          </cell>
        </row>
        <row r="31">
          <cell r="D31">
            <v>1.7</v>
          </cell>
          <cell r="F31">
            <v>2</v>
          </cell>
          <cell r="G31">
            <v>4.6070000000000002</v>
          </cell>
          <cell r="I31">
            <v>752</v>
          </cell>
        </row>
        <row r="32">
          <cell r="D32">
            <v>1.9</v>
          </cell>
          <cell r="F32">
            <v>2</v>
          </cell>
          <cell r="G32">
            <v>5.149</v>
          </cell>
          <cell r="I32">
            <v>839</v>
          </cell>
        </row>
        <row r="34">
          <cell r="D34">
            <v>2</v>
          </cell>
          <cell r="F34">
            <v>3</v>
          </cell>
          <cell r="G34">
            <v>5.42</v>
          </cell>
          <cell r="I34">
            <v>857</v>
          </cell>
        </row>
        <row r="35">
          <cell r="D35">
            <v>2.2000000000000002</v>
          </cell>
          <cell r="F35">
            <v>3</v>
          </cell>
          <cell r="G35">
            <v>5.9620000000000006</v>
          </cell>
          <cell r="I35">
            <v>944</v>
          </cell>
        </row>
        <row r="36">
          <cell r="D36">
            <v>2.4</v>
          </cell>
          <cell r="F36">
            <v>3</v>
          </cell>
          <cell r="G36">
            <v>6.5039999999999996</v>
          </cell>
          <cell r="I36">
            <v>998</v>
          </cell>
        </row>
        <row r="38">
          <cell r="D38">
            <v>2.5</v>
          </cell>
          <cell r="F38">
            <v>4</v>
          </cell>
          <cell r="G38">
            <v>6.7750000000000004</v>
          </cell>
          <cell r="I38">
            <v>1039</v>
          </cell>
        </row>
        <row r="40">
          <cell r="D40">
            <v>3</v>
          </cell>
          <cell r="F40">
            <v>4</v>
          </cell>
          <cell r="G40">
            <v>8.129999999999999</v>
          </cell>
          <cell r="I40">
            <v>1246</v>
          </cell>
        </row>
        <row r="41">
          <cell r="D41">
            <v>4</v>
          </cell>
          <cell r="F41">
            <v>6</v>
          </cell>
          <cell r="G41">
            <v>10.84</v>
          </cell>
          <cell r="I41">
            <v>1621</v>
          </cell>
        </row>
        <row r="42">
          <cell r="D42">
            <v>4</v>
          </cell>
          <cell r="F42">
            <v>6</v>
          </cell>
          <cell r="G42">
            <v>19.2</v>
          </cell>
          <cell r="H42">
            <v>54</v>
          </cell>
          <cell r="I42">
            <v>2897</v>
          </cell>
        </row>
        <row r="43">
          <cell r="D43">
            <v>5</v>
          </cell>
          <cell r="F43">
            <v>8</v>
          </cell>
          <cell r="G43">
            <v>24</v>
          </cell>
          <cell r="I43">
            <v>3698</v>
          </cell>
        </row>
        <row r="48">
          <cell r="D48">
            <v>4</v>
          </cell>
          <cell r="F48">
            <v>6</v>
          </cell>
          <cell r="G48">
            <v>15.52</v>
          </cell>
          <cell r="I48">
            <v>2412</v>
          </cell>
        </row>
        <row r="49">
          <cell r="D49">
            <v>5</v>
          </cell>
          <cell r="F49">
            <v>8</v>
          </cell>
          <cell r="G49">
            <v>19.399999999999999</v>
          </cell>
          <cell r="I49">
            <v>3015</v>
          </cell>
        </row>
        <row r="50">
          <cell r="G50">
            <v>0.05</v>
          </cell>
          <cell r="H50">
            <v>100</v>
          </cell>
          <cell r="I50">
            <v>51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105"/>
  <sheetViews>
    <sheetView showGridLines="0" tabSelected="1" zoomScale="55" zoomScaleNormal="55" zoomScaleSheetLayoutView="55" zoomScalePageLayoutView="40" workbookViewId="0">
      <selection activeCell="U7" sqref="U7"/>
    </sheetView>
  </sheetViews>
  <sheetFormatPr defaultColWidth="9.140625" defaultRowHeight="12.75" x14ac:dyDescent="0.2"/>
  <cols>
    <col min="1" max="1" width="52.7109375" style="1" customWidth="1"/>
    <col min="2" max="2" width="20.7109375" style="1" customWidth="1"/>
    <col min="3" max="3" width="15.28515625" style="1" customWidth="1"/>
    <col min="4" max="4" width="17.42578125" style="1" customWidth="1"/>
    <col min="5" max="5" width="14.28515625" style="1" customWidth="1"/>
    <col min="6" max="6" width="17.42578125" style="1" customWidth="1"/>
    <col min="7" max="8" width="18.7109375" style="1" customWidth="1"/>
    <col min="9" max="10" width="28.5703125" style="1" hidden="1" customWidth="1"/>
    <col min="11" max="12" width="29.7109375" style="1" customWidth="1"/>
    <col min="13" max="13" width="27.140625" style="1" hidden="1" customWidth="1"/>
    <col min="14" max="18" width="19.5703125" style="1" hidden="1" customWidth="1"/>
    <col min="19" max="19" width="45.42578125" style="1" hidden="1" customWidth="1"/>
    <col min="20" max="20" width="18.7109375" style="1" customWidth="1"/>
    <col min="21" max="16384" width="9.140625" style="1"/>
  </cols>
  <sheetData>
    <row r="1" spans="1:20" ht="75.75" customHeight="1" x14ac:dyDescent="0.4"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20" customFormat="1" ht="33" customHeight="1" x14ac:dyDescent="0.35">
      <c r="A2" s="180"/>
      <c r="B2" s="180"/>
      <c r="C2" s="179" t="s">
        <v>65</v>
      </c>
      <c r="D2" s="179"/>
      <c r="E2" s="179"/>
      <c r="F2" s="179"/>
      <c r="G2" s="179"/>
      <c r="H2" s="179"/>
      <c r="I2" s="178"/>
      <c r="J2" s="178"/>
      <c r="K2" s="1"/>
      <c r="L2" s="177" t="s">
        <v>64</v>
      </c>
    </row>
    <row r="3" spans="1:20" customFormat="1" ht="110.1" customHeight="1" x14ac:dyDescent="0.2">
      <c r="A3" s="176" t="s">
        <v>56</v>
      </c>
      <c r="B3" s="162" t="s">
        <v>63</v>
      </c>
      <c r="C3" s="162" t="s">
        <v>62</v>
      </c>
      <c r="D3" s="175" t="s">
        <v>61</v>
      </c>
      <c r="E3" s="174" t="s">
        <v>60</v>
      </c>
      <c r="F3" s="174" t="s">
        <v>52</v>
      </c>
      <c r="G3" s="173" t="s">
        <v>59</v>
      </c>
      <c r="H3" s="172"/>
      <c r="I3" s="171" t="s">
        <v>58</v>
      </c>
      <c r="J3" s="170"/>
      <c r="K3" s="169" t="s">
        <v>57</v>
      </c>
      <c r="L3" s="168"/>
      <c r="M3" s="167" t="s">
        <v>56</v>
      </c>
      <c r="N3" s="167"/>
      <c r="O3" s="166" t="s">
        <v>55</v>
      </c>
      <c r="P3" s="166" t="s">
        <v>54</v>
      </c>
      <c r="Q3" s="166" t="s">
        <v>53</v>
      </c>
      <c r="R3" s="165" t="s">
        <v>52</v>
      </c>
      <c r="S3" s="164" t="s">
        <v>51</v>
      </c>
    </row>
    <row r="4" spans="1:20" customFormat="1" ht="27" customHeight="1" x14ac:dyDescent="0.2">
      <c r="A4" s="163"/>
      <c r="B4" s="162"/>
      <c r="C4" s="162"/>
      <c r="D4" s="161"/>
      <c r="E4" s="160"/>
      <c r="F4" s="160"/>
      <c r="G4" s="159" t="s">
        <v>50</v>
      </c>
      <c r="H4" s="159" t="s">
        <v>49</v>
      </c>
      <c r="I4" s="158"/>
      <c r="J4" s="157"/>
      <c r="K4" s="156" t="s">
        <v>50</v>
      </c>
      <c r="L4" s="156" t="s">
        <v>49</v>
      </c>
      <c r="M4" s="117" t="s">
        <v>48</v>
      </c>
      <c r="N4" s="117" t="s">
        <v>41</v>
      </c>
      <c r="O4" s="74">
        <f>'[1]Эл-ты панельных ограждений - 1'!D5</f>
        <v>1.1000000000000001</v>
      </c>
      <c r="P4" s="155">
        <f>'[1]Эл-ты панельных ограждений - 1'!F5</f>
        <v>2</v>
      </c>
      <c r="Q4" s="123">
        <f>'[1]Эл-ты панельных ограждений - 1'!G5</f>
        <v>2.9810000000000003</v>
      </c>
      <c r="R4" s="99">
        <f>'[1]Эл-ты панельных ограждений - 1'!H4</f>
        <v>96</v>
      </c>
      <c r="S4" s="122">
        <f>'[1]Эл-ты панельных ограждений - 1'!I5</f>
        <v>383</v>
      </c>
    </row>
    <row r="5" spans="1:20" customFormat="1" ht="21.95" customHeight="1" x14ac:dyDescent="0.2">
      <c r="A5" s="75" t="s">
        <v>47</v>
      </c>
      <c r="B5" s="133" t="s">
        <v>32</v>
      </c>
      <c r="C5" s="97">
        <v>2</v>
      </c>
      <c r="D5" s="110">
        <v>1</v>
      </c>
      <c r="E5" s="72">
        <v>4.46</v>
      </c>
      <c r="F5" s="71">
        <v>210</v>
      </c>
      <c r="G5" s="130">
        <f>IF(I5&gt;0,ROUND(I5*(1-$B$70),2),"-")</f>
        <v>700</v>
      </c>
      <c r="H5" s="69">
        <f>IF(J5&gt;0,ROUND(J5*(1-$B$70),2),"-")</f>
        <v>761</v>
      </c>
      <c r="I5" s="68">
        <v>700</v>
      </c>
      <c r="J5" s="68">
        <v>761</v>
      </c>
      <c r="K5" s="67">
        <f>IF(I5&gt;0,ROUND(((G5+$S4+($S$34*$P4))/2.5),0),"-")</f>
        <v>474</v>
      </c>
      <c r="L5" s="66">
        <f>IF(J5&gt;0,ROUND(((H5+$S17+($S$34*$P17))/2.5),0),"-")</f>
        <v>545</v>
      </c>
      <c r="M5" s="118"/>
      <c r="N5" s="118"/>
      <c r="O5" s="55">
        <f>'[1]Эл-ты панельных ограждений - 1'!D6</f>
        <v>1.3</v>
      </c>
      <c r="P5" s="116">
        <f>'[1]Эл-ты панельных ограждений - 1'!F6</f>
        <v>2</v>
      </c>
      <c r="Q5" s="115">
        <f>'[1]Эл-ты панельных ограждений - 1'!G6</f>
        <v>3.5230000000000001</v>
      </c>
      <c r="R5" s="89"/>
      <c r="S5" s="113">
        <f>'[1]Эл-ты панельных ограждений - 1'!I6</f>
        <v>453</v>
      </c>
      <c r="T5" s="154"/>
    </row>
    <row r="6" spans="1:20" customFormat="1" ht="21.95" customHeight="1" x14ac:dyDescent="0.2">
      <c r="A6" s="56"/>
      <c r="B6" s="129" t="s">
        <v>31</v>
      </c>
      <c r="C6" s="97">
        <v>2</v>
      </c>
      <c r="D6" s="96"/>
      <c r="E6" s="53">
        <v>5.52</v>
      </c>
      <c r="F6" s="52">
        <v>70</v>
      </c>
      <c r="G6" s="95">
        <f>IF(I6&gt;0,ROUND(I6*(1-$B$70),2),"-")</f>
        <v>865</v>
      </c>
      <c r="H6" s="50">
        <f>IF(J6&gt;0,ROUND(J6*(1-$B$70),2),"-")</f>
        <v>942</v>
      </c>
      <c r="I6" s="49">
        <v>865</v>
      </c>
      <c r="J6" s="49">
        <v>942</v>
      </c>
      <c r="K6" s="48">
        <f>IF(I6&gt;0,ROUND(((G6+$S5+($S$34*$P5))/2.5),0),"-")</f>
        <v>568</v>
      </c>
      <c r="L6" s="47">
        <f>IF(J6&gt;0,ROUND(((H6+$S18+($S$34*$P18))/2.5),0),"-")</f>
        <v>654</v>
      </c>
      <c r="M6" s="118"/>
      <c r="N6" s="118"/>
      <c r="O6" s="55">
        <f>'[1]Эл-ты панельных ограждений - 1'!D8</f>
        <v>1.5</v>
      </c>
      <c r="P6" s="116">
        <f>'[1]Эл-ты панельных ограждений - 1'!F8</f>
        <v>2</v>
      </c>
      <c r="Q6" s="115">
        <f>'[1]Эл-ты панельных ограждений - 1'!G8</f>
        <v>4.0649999999999995</v>
      </c>
      <c r="R6" s="89"/>
      <c r="S6" s="113">
        <f>'[1]Эл-ты панельных ограждений - 1'!I8</f>
        <v>482</v>
      </c>
    </row>
    <row r="7" spans="1:20" customFormat="1" ht="21.95" customHeight="1" x14ac:dyDescent="0.2">
      <c r="A7" s="56"/>
      <c r="B7" s="129" t="s">
        <v>30</v>
      </c>
      <c r="C7" s="97">
        <v>2</v>
      </c>
      <c r="D7" s="96">
        <v>1.2</v>
      </c>
      <c r="E7" s="53">
        <v>6.58</v>
      </c>
      <c r="F7" s="52">
        <v>70</v>
      </c>
      <c r="G7" s="95">
        <f>IF(I7&gt;0,ROUND(I7*(1-$B$70),2),"-")</f>
        <v>961</v>
      </c>
      <c r="H7" s="50">
        <f>IF(J7&gt;0,ROUND(J7*(1-$B$70),2),"-")</f>
        <v>1052</v>
      </c>
      <c r="I7" s="49">
        <v>961</v>
      </c>
      <c r="J7" s="49">
        <v>1052</v>
      </c>
      <c r="K7" s="48">
        <f>IF(I7&gt;0,ROUND(((G7+$S6+($S$34*$P6))/2.5),0),"-")</f>
        <v>618</v>
      </c>
      <c r="L7" s="47">
        <f>IF(J7&gt;0,ROUND(((H7+$S19+($S$34*$P19))/2.5),0),"-")</f>
        <v>727</v>
      </c>
      <c r="M7" s="118"/>
      <c r="N7" s="118"/>
      <c r="O7" s="55">
        <f>'[1]Эл-ты панельных ограждений - 1'!D9</f>
        <v>1.7</v>
      </c>
      <c r="P7" s="116">
        <f>'[1]Эл-ты панельных ограждений - 1'!F9</f>
        <v>2</v>
      </c>
      <c r="Q7" s="115">
        <f>'[1]Эл-ты панельных ограждений - 1'!G9</f>
        <v>4.6070000000000002</v>
      </c>
      <c r="R7" s="89"/>
      <c r="S7" s="113">
        <f>'[1]Эл-ты панельных ограждений - 1'!I9</f>
        <v>547</v>
      </c>
    </row>
    <row r="8" spans="1:20" customFormat="1" ht="21.95" customHeight="1" x14ac:dyDescent="0.2">
      <c r="A8" s="56"/>
      <c r="B8" s="55" t="s">
        <v>29</v>
      </c>
      <c r="C8" s="97">
        <v>2</v>
      </c>
      <c r="D8" s="96"/>
      <c r="E8" s="53">
        <v>7.64</v>
      </c>
      <c r="F8" s="52">
        <v>70</v>
      </c>
      <c r="G8" s="95">
        <f>IF(I8&gt;0,ROUND(I8*(1-$B$70),2),"-")</f>
        <v>1113</v>
      </c>
      <c r="H8" s="50">
        <f>IF(J8&gt;0,ROUND(J8*(1-$B$70),2),"-")</f>
        <v>1219</v>
      </c>
      <c r="I8" s="49">
        <v>1113</v>
      </c>
      <c r="J8" s="49">
        <v>1219</v>
      </c>
      <c r="K8" s="48">
        <f>IF(I8&gt;0,ROUND(((G8+$S7+($S$34*$P7))/2.5),0),"-")</f>
        <v>705</v>
      </c>
      <c r="L8" s="47">
        <f>IF(J8&gt;0,ROUND(((H8+$S20+($S$34*$P20))/2.5),0),"-")</f>
        <v>829</v>
      </c>
      <c r="M8" s="118"/>
      <c r="N8" s="118"/>
      <c r="O8" s="55">
        <f>'[1]Эл-ты панельных ограждений - 1'!D10</f>
        <v>1.9</v>
      </c>
      <c r="P8" s="116">
        <f>'[1]Эл-ты панельных ограждений - 1'!F10</f>
        <v>2</v>
      </c>
      <c r="Q8" s="115">
        <f>'[1]Эл-ты панельных ограждений - 1'!G10</f>
        <v>5.149</v>
      </c>
      <c r="R8" s="89"/>
      <c r="S8" s="113">
        <f>'[1]Эл-ты панельных ограждений - 1'!I10</f>
        <v>585</v>
      </c>
    </row>
    <row r="9" spans="1:20" customFormat="1" ht="21.95" customHeight="1" x14ac:dyDescent="0.2">
      <c r="A9" s="56"/>
      <c r="B9" s="55" t="s">
        <v>28</v>
      </c>
      <c r="C9" s="97">
        <v>2</v>
      </c>
      <c r="D9" s="96"/>
      <c r="E9" s="53">
        <v>8.6999999999999993</v>
      </c>
      <c r="F9" s="52">
        <v>70</v>
      </c>
      <c r="G9" s="95">
        <f>IF(I9&gt;0,ROUND(I9*(1-$B$70),2),"-")</f>
        <v>1223</v>
      </c>
      <c r="H9" s="50">
        <f>IF(J9&gt;0,ROUND(J9*(1-$B$70),2),"-")</f>
        <v>1340</v>
      </c>
      <c r="I9" s="49">
        <v>1223</v>
      </c>
      <c r="J9" s="49">
        <v>1340</v>
      </c>
      <c r="K9" s="48">
        <f>IF(I9&gt;0,ROUND(((G9+$S8+($S$34*$P8))/2.5),0),"-")</f>
        <v>764</v>
      </c>
      <c r="L9" s="47">
        <f>IF(J9&gt;0,ROUND(((H9+$S21+($S$34*$P21))/2.5),0),"-")</f>
        <v>912</v>
      </c>
      <c r="M9" s="118"/>
      <c r="N9" s="118"/>
      <c r="O9" s="153">
        <f>'[1]Эл-ты панельных ограждений - 1'!D12</f>
        <v>2</v>
      </c>
      <c r="P9" s="116">
        <f>'[1]Эл-ты панельных ограждений - 1'!F12</f>
        <v>3</v>
      </c>
      <c r="Q9" s="115">
        <f>'[1]Эл-ты панельных ограждений - 1'!G12</f>
        <v>5.42</v>
      </c>
      <c r="R9" s="89"/>
      <c r="S9" s="113">
        <f>'[1]Эл-ты панельных ограждений - 1'!I12</f>
        <v>616</v>
      </c>
    </row>
    <row r="10" spans="1:20" customFormat="1" ht="21.95" customHeight="1" x14ac:dyDescent="0.2">
      <c r="A10" s="56"/>
      <c r="B10" s="55" t="s">
        <v>27</v>
      </c>
      <c r="C10" s="97">
        <v>3</v>
      </c>
      <c r="D10" s="96" t="s">
        <v>46</v>
      </c>
      <c r="E10" s="53">
        <v>9.69</v>
      </c>
      <c r="F10" s="52">
        <v>70</v>
      </c>
      <c r="G10" s="95">
        <f>IF(I10&gt;0,ROUND(I10*(1-$B$70),2),"-")</f>
        <v>1362</v>
      </c>
      <c r="H10" s="50">
        <f>IF(J10&gt;0,ROUND(J10*(1-$B$70),2),"-")</f>
        <v>1494</v>
      </c>
      <c r="I10" s="49">
        <v>1362</v>
      </c>
      <c r="J10" s="49">
        <v>1494</v>
      </c>
      <c r="K10" s="48">
        <f>IF(I10&gt;0,ROUND(((G10+$S9+($S$34*$P9))/2.5),0),"-")</f>
        <v>852</v>
      </c>
      <c r="L10" s="47">
        <f>IF(J10&gt;0,ROUND(((H10+$S22+($S$34*$P22))/2.5),0),"-")</f>
        <v>1002</v>
      </c>
      <c r="M10" s="118"/>
      <c r="N10" s="118"/>
      <c r="O10" s="55">
        <f>'[1]Эл-ты панельных ограждений - 1'!D13</f>
        <v>2.2000000000000002</v>
      </c>
      <c r="P10" s="116">
        <f>'[1]Эл-ты панельных ограждений - 1'!F13</f>
        <v>3</v>
      </c>
      <c r="Q10" s="115">
        <f>'[1]Эл-ты панельных ограждений - 1'!G13</f>
        <v>5.9620000000000006</v>
      </c>
      <c r="R10" s="89"/>
      <c r="S10" s="113">
        <f>'[1]Эл-ты панельных ограждений - 1'!I13</f>
        <v>678</v>
      </c>
    </row>
    <row r="11" spans="1:20" customFormat="1" ht="21.95" customHeight="1" x14ac:dyDescent="0.2">
      <c r="A11" s="56"/>
      <c r="B11" s="136" t="s">
        <v>26</v>
      </c>
      <c r="C11" s="97">
        <v>3</v>
      </c>
      <c r="D11" s="96" t="s">
        <v>46</v>
      </c>
      <c r="E11" s="53">
        <v>10.75</v>
      </c>
      <c r="F11" s="52">
        <v>70</v>
      </c>
      <c r="G11" s="95">
        <f>IF(I11&gt;0,ROUND(I11*(1-$B$70),2),"-")</f>
        <v>1452</v>
      </c>
      <c r="H11" s="50">
        <f>IF(J11&gt;0,ROUND(J11*(1-$B$70),2),"-")</f>
        <v>1597</v>
      </c>
      <c r="I11" s="49">
        <v>1452</v>
      </c>
      <c r="J11" s="49">
        <v>1597</v>
      </c>
      <c r="K11" s="48">
        <f>IF(I11&gt;0,ROUND(((G11+$S10+($S$34*$P10))/2.5),0),"-")</f>
        <v>913</v>
      </c>
      <c r="L11" s="47">
        <f>IF(J11&gt;0,ROUND(((H11+$S23+($S$34*$P23))/2.5),0),"-")</f>
        <v>1078</v>
      </c>
      <c r="M11" s="118"/>
      <c r="N11" s="118"/>
      <c r="O11" s="55">
        <f>'[1]Эл-ты панельных ограждений - 1'!D14</f>
        <v>2.4</v>
      </c>
      <c r="P11" s="116">
        <f>'[1]Эл-ты панельных ограждений - 1'!F14</f>
        <v>3</v>
      </c>
      <c r="Q11" s="115">
        <f>'[1]Эл-ты панельных ограждений - 1'!G14</f>
        <v>6.5039999999999996</v>
      </c>
      <c r="R11" s="89"/>
      <c r="S11" s="113">
        <f>'[1]Эл-ты панельных ограждений - 1'!I14</f>
        <v>736</v>
      </c>
    </row>
    <row r="12" spans="1:20" customFormat="1" ht="21.95" customHeight="1" x14ac:dyDescent="0.2">
      <c r="A12" s="56"/>
      <c r="B12" s="151" t="s">
        <v>45</v>
      </c>
      <c r="C12" s="150">
        <v>3</v>
      </c>
      <c r="D12" s="149">
        <v>2</v>
      </c>
      <c r="E12" s="148">
        <v>12.87</v>
      </c>
      <c r="F12" s="147">
        <v>70</v>
      </c>
      <c r="G12" s="144" t="str">
        <f>IF(I12&gt;0,ROUND(I12*(1-$B$70),2),"-")</f>
        <v>-</v>
      </c>
      <c r="H12" s="144">
        <f>IF(J12&gt;0,ROUND(J12*(1-$B$70),2),"-")</f>
        <v>1912</v>
      </c>
      <c r="I12" s="152">
        <v>0</v>
      </c>
      <c r="J12" s="144">
        <v>1912</v>
      </c>
      <c r="K12" s="143" t="str">
        <f>IF(I12&gt;0,ROUND(((G12+$S10+($S$34*$P10))/2.5),0),"-")</f>
        <v>-</v>
      </c>
      <c r="L12" s="143">
        <f>IF(J12&gt;0,ROUND(((H12+$S23+($S$34*$P23))/2.5),0),"-")</f>
        <v>1204</v>
      </c>
      <c r="M12" s="118"/>
      <c r="N12" s="118"/>
      <c r="O12" s="55">
        <f>'[1]Эл-ты панельных ограждений - 1'!D16</f>
        <v>2.5</v>
      </c>
      <c r="P12" s="116">
        <f>'[1]Эл-ты панельных ограждений - 1'!F16</f>
        <v>4</v>
      </c>
      <c r="Q12" s="115">
        <f>'[1]Эл-ты панельных ограждений - 1'!G16</f>
        <v>6.7750000000000004</v>
      </c>
      <c r="R12" s="89"/>
      <c r="S12" s="113">
        <f>'[1]Эл-ты панельных ограждений - 1'!I16</f>
        <v>740</v>
      </c>
    </row>
    <row r="13" spans="1:20" customFormat="1" ht="21.95" customHeight="1" x14ac:dyDescent="0.2">
      <c r="A13" s="56"/>
      <c r="B13" s="136" t="s">
        <v>25</v>
      </c>
      <c r="C13" s="97">
        <v>3</v>
      </c>
      <c r="D13" s="96"/>
      <c r="E13" s="53">
        <v>11.81</v>
      </c>
      <c r="F13" s="52">
        <v>70</v>
      </c>
      <c r="G13" s="95">
        <f>IF(I13&gt;0,ROUND(I13*(1-$B$70),2),"-")</f>
        <v>1595</v>
      </c>
      <c r="H13" s="50">
        <f>IF(J13&gt;0,ROUND(J13*(1-$B$70),2),"-")</f>
        <v>1756</v>
      </c>
      <c r="I13" s="49">
        <v>1595</v>
      </c>
      <c r="J13" s="49">
        <v>1756</v>
      </c>
      <c r="K13" s="48">
        <f>IF(I13&gt;0,ROUND(((G13+$S11+($S$34*$P11))/2.5),0),"-")</f>
        <v>994</v>
      </c>
      <c r="L13" s="47">
        <f>IF(J13&gt;0,ROUND(((H13+$S24+($S$34*$P24))/2.5),0),"-")</f>
        <v>1163</v>
      </c>
      <c r="M13" s="118"/>
      <c r="N13" s="118"/>
      <c r="O13" s="55">
        <f>'[1]Эл-ты панельных ограждений - 1'!D18</f>
        <v>3</v>
      </c>
      <c r="P13" s="116">
        <f>'[1]Эл-ты панельных ограждений - 1'!F18</f>
        <v>4</v>
      </c>
      <c r="Q13" s="115">
        <f>'[1]Эл-ты панельных ограждений - 1'!G18</f>
        <v>8.129999999999999</v>
      </c>
      <c r="R13" s="89"/>
      <c r="S13" s="113">
        <f>'[1]Эл-ты панельных ограждений - 1'!I18</f>
        <v>885</v>
      </c>
    </row>
    <row r="14" spans="1:20" customFormat="1" ht="21.95" customHeight="1" x14ac:dyDescent="0.2">
      <c r="A14" s="56"/>
      <c r="B14" s="136" t="s">
        <v>24</v>
      </c>
      <c r="C14" s="97">
        <v>4</v>
      </c>
      <c r="D14" s="96" t="s">
        <v>44</v>
      </c>
      <c r="E14" s="53">
        <v>12.81</v>
      </c>
      <c r="F14" s="52">
        <v>70</v>
      </c>
      <c r="G14" s="95">
        <f>IF(I14&gt;0,ROUND(I14*(1-$B$70),2),"-")</f>
        <v>1729</v>
      </c>
      <c r="H14" s="50">
        <f>IF(J14&gt;0,ROUND(J14*(1-$B$70),2),"-")</f>
        <v>1903</v>
      </c>
      <c r="I14" s="49">
        <v>1729</v>
      </c>
      <c r="J14" s="49">
        <v>1903</v>
      </c>
      <c r="K14" s="48">
        <f>IF(I14&gt;0,ROUND(((G14+$S12+($S$34*$P12))/2.5),0),"-")</f>
        <v>1069</v>
      </c>
      <c r="L14" s="47">
        <f>IF(J14&gt;0,ROUND(((H14+$S25+($S$34*$P25))/2.5),0),"-")</f>
        <v>1258</v>
      </c>
      <c r="M14" s="118"/>
      <c r="N14" s="109"/>
      <c r="O14" s="45">
        <f>'[1]Эл-ты панельных ограждений - 1'!D19</f>
        <v>4</v>
      </c>
      <c r="P14" s="108">
        <f>'[1]Эл-ты панельных ограждений - 1'!F19</f>
        <v>6</v>
      </c>
      <c r="Q14" s="107">
        <f>'[1]Эл-ты панельных ограждений - 1'!G19</f>
        <v>10.84</v>
      </c>
      <c r="R14" s="77"/>
      <c r="S14" s="105">
        <f>'[1]Эл-ты панельных ограждений - 1'!I19</f>
        <v>1180</v>
      </c>
    </row>
    <row r="15" spans="1:20" customFormat="1" ht="21.95" customHeight="1" x14ac:dyDescent="0.2">
      <c r="A15" s="56"/>
      <c r="B15" s="151" t="s">
        <v>43</v>
      </c>
      <c r="C15" s="150">
        <v>4</v>
      </c>
      <c r="D15" s="149">
        <v>2</v>
      </c>
      <c r="E15" s="148">
        <v>15.33</v>
      </c>
      <c r="F15" s="147">
        <v>70</v>
      </c>
      <c r="G15" s="146" t="str">
        <f>IF(I15&gt;0,ROUND(I15*(1-$B$70),2),"-")</f>
        <v>-</v>
      </c>
      <c r="H15" s="144">
        <f>IF(J15&gt;0,ROUND(J15*(1-$B$70),2),"-")</f>
        <v>2277</v>
      </c>
      <c r="I15" s="145">
        <v>0</v>
      </c>
      <c r="J15" s="144">
        <v>2277</v>
      </c>
      <c r="K15" s="143" t="str">
        <f>IF(I15&gt;0,ROUND(((G15+$S12+($S$34*$P12))/2.5),0),"-")</f>
        <v>-</v>
      </c>
      <c r="L15" s="143">
        <f>IF(J15&gt;0,ROUND(((H15+$S25+($S$34*$P25))/2.5),0),"-")</f>
        <v>1408</v>
      </c>
      <c r="M15" s="118"/>
      <c r="N15" s="117" t="s">
        <v>36</v>
      </c>
      <c r="O15" s="55">
        <f>'[1]Эл-ты панельных ограждений - 1'!D22</f>
        <v>4</v>
      </c>
      <c r="P15" s="142">
        <f>'[1]Эл-ты панельных ограждений - 1'!F22</f>
        <v>6</v>
      </c>
      <c r="Q15" s="115">
        <f>'[1]Эл-ты панельных ограждений - 1'!G22</f>
        <v>15.52</v>
      </c>
      <c r="R15" s="138">
        <f>'[1]Эл-ты панельных ограждений - 1'!H20</f>
        <v>64</v>
      </c>
      <c r="S15" s="113">
        <f>'[1]Эл-ты панельных ограждений - 1'!I22</f>
        <v>1712</v>
      </c>
    </row>
    <row r="16" spans="1:20" customFormat="1" ht="21.95" customHeight="1" x14ac:dyDescent="0.2">
      <c r="A16" s="56"/>
      <c r="B16" s="136" t="s">
        <v>23</v>
      </c>
      <c r="C16" s="97">
        <v>4</v>
      </c>
      <c r="D16" s="96"/>
      <c r="E16" s="53">
        <v>13.87</v>
      </c>
      <c r="F16" s="52">
        <v>70</v>
      </c>
      <c r="G16" s="95">
        <f>IF(I16&gt;0,ROUND(I16*(1-$B$70),2),"-")</f>
        <v>1872</v>
      </c>
      <c r="H16" s="50">
        <f>IF(J16&gt;0,ROUND(J16*(1-$B$70),2),"-")</f>
        <v>2061</v>
      </c>
      <c r="I16" s="49">
        <v>1872</v>
      </c>
      <c r="J16" s="49">
        <v>2061</v>
      </c>
      <c r="K16" s="48">
        <f>IF(I16&gt;0,ROUND(((G16+$S13+($S$34*$P13))/2.5),0),"-")</f>
        <v>1184</v>
      </c>
      <c r="L16" s="47">
        <f>IF(J16&gt;0,ROUND(((H16+$S26+($S$34*$P26))/2.5),0),"-")</f>
        <v>1404</v>
      </c>
      <c r="M16" s="109"/>
      <c r="N16" s="109"/>
      <c r="O16" s="141">
        <f>'[1]Эл-ты панельных ограждений - 1'!D23</f>
        <v>5</v>
      </c>
      <c r="P16" s="140">
        <f>'[1]Эл-ты панельных ограждений - 1'!F23</f>
        <v>8</v>
      </c>
      <c r="Q16" s="139">
        <f>'[1]Эл-ты панельных ограждений - 1'!G23</f>
        <v>19.399999999999999</v>
      </c>
      <c r="R16" s="138">
        <f>'[1]Эл-ты панельных ограждений - 1'!H23</f>
        <v>0</v>
      </c>
      <c r="S16" s="137">
        <f>'[1]Эл-ты панельных ограждений - 1'!I23</f>
        <v>2140</v>
      </c>
    </row>
    <row r="17" spans="1:19" customFormat="1" ht="21.95" customHeight="1" x14ac:dyDescent="0.2">
      <c r="A17" s="56"/>
      <c r="B17" s="136" t="s">
        <v>22</v>
      </c>
      <c r="C17" s="97">
        <v>4</v>
      </c>
      <c r="D17" s="96">
        <v>1.2</v>
      </c>
      <c r="E17" s="53">
        <v>14.93</v>
      </c>
      <c r="F17" s="52">
        <v>70</v>
      </c>
      <c r="G17" s="95">
        <f>IF(I17&gt;0,ROUND(I17*(1-$B$70),2),"-")</f>
        <v>2015</v>
      </c>
      <c r="H17" s="50">
        <f>IF(J17&gt;0,ROUND(J17*(1-$B$70),2),"-")</f>
        <v>2218</v>
      </c>
      <c r="I17" s="49">
        <v>2015</v>
      </c>
      <c r="J17" s="49">
        <v>2218</v>
      </c>
      <c r="K17" s="48">
        <f>IF(I17&gt;0,ROUND(((G17+$S13+($S$34*$P13))/2.5),0),"-")</f>
        <v>1242</v>
      </c>
      <c r="L17" s="47">
        <f>IF(J17&gt;0,ROUND(((H17+$S26+($S$34*$P26))/2.5),0),"-")</f>
        <v>1467</v>
      </c>
      <c r="M17" s="117" t="s">
        <v>42</v>
      </c>
      <c r="N17" s="117" t="s">
        <v>41</v>
      </c>
      <c r="O17" s="74">
        <f>'[1]Эл-ты панельных ограждений - 1'!D27</f>
        <v>1.1000000000000001</v>
      </c>
      <c r="P17" s="124">
        <f>'[1]Эл-ты панельных ограждений - 1'!F27</f>
        <v>2</v>
      </c>
      <c r="Q17" s="123">
        <f>'[1]Эл-ты панельных ограждений - 1'!G27</f>
        <v>2.9810000000000003</v>
      </c>
      <c r="R17" s="99">
        <f>'[1]Эл-ты панельных ограждений - 1'!H26</f>
        <v>96</v>
      </c>
      <c r="S17" s="122">
        <f>'[1]Эл-ты панельных ограждений - 1'!I27</f>
        <v>500</v>
      </c>
    </row>
    <row r="18" spans="1:19" customFormat="1" ht="21.95" customHeight="1" x14ac:dyDescent="0.2">
      <c r="A18" s="56"/>
      <c r="B18" s="136" t="s">
        <v>21</v>
      </c>
      <c r="C18" s="135">
        <v>4</v>
      </c>
      <c r="D18" s="134"/>
      <c r="E18" s="97">
        <v>15.31</v>
      </c>
      <c r="F18" s="52">
        <v>70</v>
      </c>
      <c r="G18" s="95">
        <f>IF(I18&gt;0,ROUND(I18*(1-$B$70),2),"-")</f>
        <v>2068</v>
      </c>
      <c r="H18" s="50">
        <f>IF(J18&gt;0,ROUND(J18*(1-$B$70),2),"-")</f>
        <v>2275</v>
      </c>
      <c r="I18" s="49">
        <v>2068</v>
      </c>
      <c r="J18" s="49">
        <v>2275</v>
      </c>
      <c r="K18" s="48">
        <f>IF(I18&gt;0,ROUND(((G18+$S15+($S$34*$P15))/2.5),0),"-")</f>
        <v>1634</v>
      </c>
      <c r="L18" s="47">
        <f>IF(J18&gt;0,ROUND(((H18+$S32+($S$34*$P32))/2.5),0),"-")</f>
        <v>1997</v>
      </c>
      <c r="M18" s="118"/>
      <c r="N18" s="118"/>
      <c r="O18" s="55">
        <f>'[1]Эл-ты панельных ограждений - 1'!D28</f>
        <v>1.3</v>
      </c>
      <c r="P18" s="116">
        <f>'[1]Эл-ты панельных ограждений - 1'!F28</f>
        <v>2</v>
      </c>
      <c r="Q18" s="115">
        <f>'[1]Эл-ты панельных ограждений - 1'!G28</f>
        <v>3.5230000000000001</v>
      </c>
      <c r="R18" s="89"/>
      <c r="S18" s="113">
        <f>'[1]Эл-ты панельных ограждений - 1'!I28</f>
        <v>591</v>
      </c>
    </row>
    <row r="19" spans="1:19" customFormat="1" ht="21.95" customHeight="1" x14ac:dyDescent="0.2">
      <c r="A19" s="56"/>
      <c r="B19" s="136" t="s">
        <v>20</v>
      </c>
      <c r="C19" s="135">
        <v>4</v>
      </c>
      <c r="D19" s="134"/>
      <c r="E19" s="97">
        <v>16.32</v>
      </c>
      <c r="F19" s="52">
        <v>70</v>
      </c>
      <c r="G19" s="95">
        <f>IF(I19&gt;0,ROUND(I19*(1-$B$70),2),"-")</f>
        <v>2204</v>
      </c>
      <c r="H19" s="50">
        <f>IF(J19&gt;0,ROUND(J19*(1-$B$70),2),"-")</f>
        <v>2424</v>
      </c>
      <c r="I19" s="49">
        <v>2204</v>
      </c>
      <c r="J19" s="49">
        <v>2424</v>
      </c>
      <c r="K19" s="48">
        <f>IF(I19&gt;0,ROUND(((G19+$S15+($S$34*$P15))/2.5),0),"-")</f>
        <v>1689</v>
      </c>
      <c r="L19" s="47">
        <f>IF(J19&gt;0,ROUND(((H19+$S32+($S$34*$P32))/2.5),0),"-")</f>
        <v>2057</v>
      </c>
      <c r="M19" s="118"/>
      <c r="N19" s="118"/>
      <c r="O19" s="55">
        <f>'[1]Эл-ты панельных ограждений - 1'!D30</f>
        <v>1.5</v>
      </c>
      <c r="P19" s="116">
        <f>'[1]Эл-ты панельных ограждений - 1'!F30</f>
        <v>2</v>
      </c>
      <c r="Q19" s="115">
        <f>'[1]Эл-ты панельных ограждений - 1'!G30</f>
        <v>4.0649999999999995</v>
      </c>
      <c r="R19" s="89"/>
      <c r="S19" s="113">
        <f>'[1]Эл-ты панельных ограждений - 1'!I30</f>
        <v>663</v>
      </c>
    </row>
    <row r="20" spans="1:19" customFormat="1" ht="21.95" customHeight="1" x14ac:dyDescent="0.2">
      <c r="A20" s="56"/>
      <c r="B20" s="136" t="s">
        <v>19</v>
      </c>
      <c r="C20" s="135">
        <v>4</v>
      </c>
      <c r="D20" s="134"/>
      <c r="E20" s="97">
        <v>17.34</v>
      </c>
      <c r="F20" s="52">
        <v>70</v>
      </c>
      <c r="G20" s="95">
        <f>IF(I20&gt;0,ROUND(I20*(1-$B$70),2),"-")</f>
        <v>2435</v>
      </c>
      <c r="H20" s="50">
        <f>IF(J20&gt;0,ROUND(J20*(1-$B$70),2),"-")</f>
        <v>2671</v>
      </c>
      <c r="I20" s="49">
        <v>2435</v>
      </c>
      <c r="J20" s="49">
        <v>2671</v>
      </c>
      <c r="K20" s="48">
        <f>IF(I20&gt;0,ROUND(((G20+$S15+($S$34*$P15))/2.5),0),"-")</f>
        <v>1781</v>
      </c>
      <c r="L20" s="47">
        <f>IF(J20&gt;0,ROUND(((H20+$S32+($S$34*$P32))/2.5),0),"-")</f>
        <v>2156</v>
      </c>
      <c r="M20" s="118"/>
      <c r="N20" s="118"/>
      <c r="O20" s="55">
        <f>'[1]Эл-ты панельных ограждений - 1'!D31</f>
        <v>1.7</v>
      </c>
      <c r="P20" s="116">
        <f>'[1]Эл-ты панельных ограждений - 1'!F31</f>
        <v>2</v>
      </c>
      <c r="Q20" s="115">
        <f>'[1]Эл-ты панельных ограждений - 1'!G31</f>
        <v>4.6070000000000002</v>
      </c>
      <c r="R20" s="89"/>
      <c r="S20" s="113">
        <f>'[1]Эл-ты панельных ограждений - 1'!I31</f>
        <v>752</v>
      </c>
    </row>
    <row r="21" spans="1:19" customFormat="1" ht="21.95" customHeight="1" x14ac:dyDescent="0.2">
      <c r="A21" s="46"/>
      <c r="B21" s="136" t="s">
        <v>18</v>
      </c>
      <c r="C21" s="135">
        <v>5</v>
      </c>
      <c r="D21" s="134"/>
      <c r="E21" s="97">
        <v>19.3</v>
      </c>
      <c r="F21" s="52">
        <v>70</v>
      </c>
      <c r="G21" s="95">
        <f>IF(I21&gt;0,ROUND(I21*(1-$B$70),2),"-")</f>
        <v>2710</v>
      </c>
      <c r="H21" s="50">
        <f>IF(J21&gt;0,ROUND(J21*(1-$B$70),2),"-")</f>
        <v>2972</v>
      </c>
      <c r="I21" s="49">
        <v>2710</v>
      </c>
      <c r="J21" s="49">
        <v>2972</v>
      </c>
      <c r="K21" s="48">
        <f>IF(I21&gt;0,ROUND(((G21+$S16+($S$34*$P16))/2.5),0),"-")</f>
        <v>2103</v>
      </c>
      <c r="L21" s="47">
        <f>IF(J21&gt;0,ROUND(((H21+$S33+($S$34*$P33))/2.5),0),"-")</f>
        <v>2558</v>
      </c>
      <c r="M21" s="118"/>
      <c r="N21" s="118"/>
      <c r="O21" s="55">
        <f>'[1]Эл-ты панельных ограждений - 1'!D32</f>
        <v>1.9</v>
      </c>
      <c r="P21" s="116">
        <f>'[1]Эл-ты панельных ограждений - 1'!F32</f>
        <v>2</v>
      </c>
      <c r="Q21" s="115">
        <f>'[1]Эл-ты панельных ограждений - 1'!G32</f>
        <v>5.149</v>
      </c>
      <c r="R21" s="89"/>
      <c r="S21" s="113">
        <f>'[1]Эл-ты панельных ограждений - 1'!I32</f>
        <v>839</v>
      </c>
    </row>
    <row r="22" spans="1:19" customFormat="1" ht="21.95" customHeight="1" x14ac:dyDescent="0.2">
      <c r="A22" s="75" t="s">
        <v>40</v>
      </c>
      <c r="B22" s="133" t="s">
        <v>32</v>
      </c>
      <c r="C22" s="132">
        <v>2</v>
      </c>
      <c r="D22" s="131">
        <v>1</v>
      </c>
      <c r="E22" s="72">
        <v>7.09</v>
      </c>
      <c r="F22" s="71">
        <v>180</v>
      </c>
      <c r="G22" s="130">
        <f>IF(I22&gt;0,ROUND(I22*(1-$B$70),2),"-")</f>
        <v>1060</v>
      </c>
      <c r="H22" s="69">
        <f>IF(J22&gt;0,ROUND(J22*(1-$B$70),2),"-")</f>
        <v>1133</v>
      </c>
      <c r="I22" s="68">
        <v>1060</v>
      </c>
      <c r="J22" s="68">
        <v>1133</v>
      </c>
      <c r="K22" s="67">
        <f>IF(I22&gt;0,ROUND(((G22+S4+($S$34*P4))/2.5),0),"-")</f>
        <v>618</v>
      </c>
      <c r="L22" s="66">
        <f>IF(I22&gt;0,ROUND(((H22+S17+($S$34*P17))/2.5),0),"-")</f>
        <v>694</v>
      </c>
      <c r="M22" s="118"/>
      <c r="N22" s="118"/>
      <c r="O22" s="55">
        <f>'[1]Эл-ты панельных ограждений - 1'!D34</f>
        <v>2</v>
      </c>
      <c r="P22" s="116">
        <f>'[1]Эл-ты панельных ограждений - 1'!F34</f>
        <v>3</v>
      </c>
      <c r="Q22" s="115">
        <f>'[1]Эл-ты панельных ограждений - 1'!G34</f>
        <v>5.42</v>
      </c>
      <c r="R22" s="89"/>
      <c r="S22" s="113">
        <f>'[1]Эл-ты панельных ограждений - 1'!I34</f>
        <v>857</v>
      </c>
    </row>
    <row r="23" spans="1:19" customFormat="1" ht="21.95" customHeight="1" x14ac:dyDescent="0.2">
      <c r="A23" s="56"/>
      <c r="B23" s="129" t="s">
        <v>31</v>
      </c>
      <c r="C23" s="97">
        <v>2</v>
      </c>
      <c r="D23" s="96"/>
      <c r="E23" s="53">
        <v>8.77</v>
      </c>
      <c r="F23" s="52">
        <v>60</v>
      </c>
      <c r="G23" s="95">
        <f>IF(I23&gt;0,ROUND(I23*(1-$B$70),2),"-")</f>
        <v>1313</v>
      </c>
      <c r="H23" s="50">
        <f>IF(J23&gt;0,ROUND(J23*(1-$B$70),2),"-")</f>
        <v>1399</v>
      </c>
      <c r="I23" s="49">
        <v>1313</v>
      </c>
      <c r="J23" s="49">
        <v>1399</v>
      </c>
      <c r="K23" s="48">
        <f>IF(I23&gt;0,ROUND(((G23+S5+($S$34*P5))/2.5),0),"-")</f>
        <v>747</v>
      </c>
      <c r="L23" s="47">
        <f>IF(I23&gt;0,ROUND(((H23+S18+($S$34*P18))/2.5),0),"-")</f>
        <v>837</v>
      </c>
      <c r="M23" s="118"/>
      <c r="N23" s="118"/>
      <c r="O23" s="55">
        <f>'[1]Эл-ты панельных ограждений - 1'!D35</f>
        <v>2.2000000000000002</v>
      </c>
      <c r="P23" s="116">
        <f>'[1]Эл-ты панельных ограждений - 1'!F35</f>
        <v>3</v>
      </c>
      <c r="Q23" s="115">
        <f>'[1]Эл-ты панельных ограждений - 1'!G35</f>
        <v>5.9620000000000006</v>
      </c>
      <c r="R23" s="89"/>
      <c r="S23" s="113">
        <f>'[1]Эл-ты панельных ограждений - 1'!I35</f>
        <v>944</v>
      </c>
    </row>
    <row r="24" spans="1:19" customFormat="1" ht="21.95" customHeight="1" x14ac:dyDescent="0.2">
      <c r="A24" s="56"/>
      <c r="B24" s="129" t="s">
        <v>30</v>
      </c>
      <c r="C24" s="97">
        <v>2</v>
      </c>
      <c r="D24" s="96" t="s">
        <v>37</v>
      </c>
      <c r="E24" s="53">
        <v>10.45</v>
      </c>
      <c r="F24" s="52">
        <v>60</v>
      </c>
      <c r="G24" s="95">
        <f>IF(I24&gt;0,ROUND(I24*(1-$B$70),2),"-")</f>
        <v>1452</v>
      </c>
      <c r="H24" s="50">
        <f>IF(J24&gt;0,ROUND(J24*(1-$B$70),2),"-")</f>
        <v>1553</v>
      </c>
      <c r="I24" s="49">
        <v>1452</v>
      </c>
      <c r="J24" s="49">
        <v>1553</v>
      </c>
      <c r="K24" s="48">
        <f>IF(I24&gt;0,ROUND(((G24+S6+($S$34*P6))/2.5),0),"-")</f>
        <v>814</v>
      </c>
      <c r="L24" s="47">
        <f>IF(I24&gt;0,ROUND(((H24+S19+($S$34*P19))/2.5),0),"-")</f>
        <v>927</v>
      </c>
      <c r="M24" s="118"/>
      <c r="N24" s="118"/>
      <c r="O24" s="55">
        <f>'[1]Эл-ты панельных ограждений - 1'!D36</f>
        <v>2.4</v>
      </c>
      <c r="P24" s="116">
        <f>'[1]Эл-ты панельных ограждений - 1'!F36</f>
        <v>3</v>
      </c>
      <c r="Q24" s="115">
        <f>'[1]Эл-ты панельных ограждений - 1'!G36</f>
        <v>6.5039999999999996</v>
      </c>
      <c r="R24" s="89"/>
      <c r="S24" s="113">
        <f>'[1]Эл-ты панельных ограждений - 1'!I36</f>
        <v>998</v>
      </c>
    </row>
    <row r="25" spans="1:19" customFormat="1" ht="21.95" customHeight="1" x14ac:dyDescent="0.2">
      <c r="A25" s="56"/>
      <c r="B25" s="55" t="s">
        <v>29</v>
      </c>
      <c r="C25" s="97">
        <v>2</v>
      </c>
      <c r="D25" s="96"/>
      <c r="E25" s="53">
        <v>12.14</v>
      </c>
      <c r="F25" s="52">
        <v>60</v>
      </c>
      <c r="G25" s="95">
        <f>IF(I25&gt;0,ROUND(I25*(1-$B$70),2),"-")</f>
        <v>1685</v>
      </c>
      <c r="H25" s="50">
        <f>IF(J25&gt;0,ROUND(J25*(1-$B$70),2),"-")</f>
        <v>1804</v>
      </c>
      <c r="I25" s="49">
        <v>1685</v>
      </c>
      <c r="J25" s="49">
        <v>1804</v>
      </c>
      <c r="K25" s="48">
        <f>IF(I25&gt;0,ROUND(((G25+S7+($S$34*P7))/2.5),0),"-")</f>
        <v>934</v>
      </c>
      <c r="L25" s="47">
        <f>IF(I25&gt;0,ROUND(((H25+S20+($S$34*P20))/2.5),0),"-")</f>
        <v>1063</v>
      </c>
      <c r="M25" s="118"/>
      <c r="N25" s="118"/>
      <c r="O25" s="55">
        <f>'[1]Эл-ты панельных ограждений - 1'!D38</f>
        <v>2.5</v>
      </c>
      <c r="P25" s="116">
        <f>'[1]Эл-ты панельных ограждений - 1'!F38</f>
        <v>4</v>
      </c>
      <c r="Q25" s="115">
        <f>'[1]Эл-ты панельных ограждений - 1'!G38</f>
        <v>6.7750000000000004</v>
      </c>
      <c r="R25" s="89"/>
      <c r="S25" s="113">
        <f>'[1]Эл-ты панельных ограждений - 1'!I38</f>
        <v>1039</v>
      </c>
    </row>
    <row r="26" spans="1:19" customFormat="1" ht="21.95" customHeight="1" x14ac:dyDescent="0.2">
      <c r="A26" s="56"/>
      <c r="B26" s="55" t="s">
        <v>28</v>
      </c>
      <c r="C26" s="97">
        <v>2</v>
      </c>
      <c r="D26" s="96"/>
      <c r="E26" s="53">
        <v>13.83</v>
      </c>
      <c r="F26" s="52">
        <v>60</v>
      </c>
      <c r="G26" s="95">
        <f>IF(I26&gt;0,ROUND(I26*(1-$B$70),2),"-")</f>
        <v>1844</v>
      </c>
      <c r="H26" s="50">
        <f>IF(J26&gt;0,ROUND(J26*(1-$B$70),2),"-")</f>
        <v>1978</v>
      </c>
      <c r="I26" s="49">
        <v>1844</v>
      </c>
      <c r="J26" s="49">
        <v>1978</v>
      </c>
      <c r="K26" s="48">
        <f>IF(I26&gt;0,ROUND(((G26+S8+($S$34*P8))/2.5),0),"-")</f>
        <v>1012</v>
      </c>
      <c r="L26" s="47">
        <f>IF(I26&gt;0,ROUND(((H26+S21+($S$34*P21))/2.5),0),"-")</f>
        <v>1168</v>
      </c>
      <c r="M26" s="118"/>
      <c r="N26" s="118"/>
      <c r="O26" s="55">
        <f>'[1]Эл-ты панельных ограждений - 1'!D40</f>
        <v>3</v>
      </c>
      <c r="P26" s="116">
        <f>'[1]Эл-ты панельных ограждений - 1'!F40</f>
        <v>4</v>
      </c>
      <c r="Q26" s="115">
        <f>'[1]Эл-ты панельных ограждений - 1'!G40</f>
        <v>8.129999999999999</v>
      </c>
      <c r="R26" s="89"/>
      <c r="S26" s="113">
        <f>'[1]Эл-ты панельных ограждений - 1'!I40</f>
        <v>1246</v>
      </c>
    </row>
    <row r="27" spans="1:19" customFormat="1" ht="21.95" customHeight="1" x14ac:dyDescent="0.2">
      <c r="A27" s="56"/>
      <c r="B27" s="55" t="s">
        <v>27</v>
      </c>
      <c r="C27" s="97">
        <v>3</v>
      </c>
      <c r="D27" s="96">
        <v>1.2</v>
      </c>
      <c r="E27" s="53">
        <v>15.41</v>
      </c>
      <c r="F27" s="52">
        <v>60</v>
      </c>
      <c r="G27" s="95">
        <f>IF(I27&gt;0,ROUND(I27*(1-$B$70),2),"-")</f>
        <v>2055</v>
      </c>
      <c r="H27" s="50">
        <f>IF(J27&gt;0,ROUND(J27*(1-$B$70),2),"-")</f>
        <v>2204</v>
      </c>
      <c r="I27" s="49">
        <v>2055</v>
      </c>
      <c r="J27" s="49">
        <v>2204</v>
      </c>
      <c r="K27" s="48">
        <f>IF(I27&gt;0,ROUND(((G27+S9+($S$34*P9))/2.5),0),"-")</f>
        <v>1130</v>
      </c>
      <c r="L27" s="47">
        <f>IF(I27&gt;0,ROUND(((H27+S22+($S$34*P22))/2.5),0),"-")</f>
        <v>1286</v>
      </c>
      <c r="M27" s="118"/>
      <c r="N27" s="118"/>
      <c r="O27" s="128">
        <f>'[1]Эл-ты панельных ограждений - 1'!D41</f>
        <v>4</v>
      </c>
      <c r="P27" s="127">
        <f>'[1]Эл-ты панельных ограждений - 1'!F41</f>
        <v>6</v>
      </c>
      <c r="Q27" s="126">
        <f>'[1]Эл-ты панельных ограждений - 1'!G41</f>
        <v>10.84</v>
      </c>
      <c r="R27" s="89"/>
      <c r="S27" s="125">
        <f>'[1]Эл-ты панельных ограждений - 1'!I41</f>
        <v>1621</v>
      </c>
    </row>
    <row r="28" spans="1:19" customFormat="1" ht="21.95" customHeight="1" x14ac:dyDescent="0.2">
      <c r="A28" s="56"/>
      <c r="B28" s="55" t="s">
        <v>26</v>
      </c>
      <c r="C28" s="97">
        <v>3</v>
      </c>
      <c r="D28" s="96">
        <v>1.2</v>
      </c>
      <c r="E28" s="53">
        <v>17.09</v>
      </c>
      <c r="F28" s="52">
        <v>60</v>
      </c>
      <c r="G28" s="95">
        <f>IF(I28&gt;0,ROUND(I28*(1-$B$70),2),"-")</f>
        <v>2187</v>
      </c>
      <c r="H28" s="50">
        <f>IF(J28&gt;0,ROUND(J28*(1-$B$70),2),"-")</f>
        <v>2352</v>
      </c>
      <c r="I28" s="49">
        <v>2187</v>
      </c>
      <c r="J28" s="49">
        <v>2352</v>
      </c>
      <c r="K28" s="48">
        <f>IF(I28&gt;0,ROUND(((G28+S10+($S$34*P10))/2.5),0),"-")</f>
        <v>1207</v>
      </c>
      <c r="L28" s="47">
        <f>IF(I28&gt;0,ROUND(((H28+S23+($S$34*P23))/2.5),0),"-")</f>
        <v>1380</v>
      </c>
      <c r="M28" s="118"/>
      <c r="N28" s="117" t="s">
        <v>39</v>
      </c>
      <c r="O28" s="74">
        <f>'[1]Эл-ты панельных ограждений - 1'!D24</f>
        <v>4</v>
      </c>
      <c r="P28" s="124">
        <f>'[1]Эл-ты панельных ограждений - 1'!F24</f>
        <v>6</v>
      </c>
      <c r="Q28" s="123">
        <f>'[1]Эл-ты панельных ограждений - 1'!G24</f>
        <v>16.72</v>
      </c>
      <c r="R28" s="114">
        <f>'[1]Эл-ты панельных ограждений - 1'!H24</f>
        <v>72</v>
      </c>
      <c r="S28" s="122">
        <f>'[1]Эл-ты панельных ограждений - 1'!I24</f>
        <v>2654</v>
      </c>
    </row>
    <row r="29" spans="1:19" customFormat="1" ht="21.95" customHeight="1" x14ac:dyDescent="0.2">
      <c r="A29" s="56"/>
      <c r="B29" s="55" t="s">
        <v>25</v>
      </c>
      <c r="C29" s="97">
        <v>3</v>
      </c>
      <c r="D29" s="96"/>
      <c r="E29" s="53">
        <v>18.78</v>
      </c>
      <c r="F29" s="52">
        <v>60</v>
      </c>
      <c r="G29" s="95">
        <f>IF(I29&gt;0,ROUND(I29*(1-$B$70),2),"-")</f>
        <v>2402</v>
      </c>
      <c r="H29" s="50">
        <f>IF(J29&gt;0,ROUND(J29*(1-$B$70),2),"-")</f>
        <v>2583</v>
      </c>
      <c r="I29" s="49">
        <v>2402</v>
      </c>
      <c r="J29" s="49">
        <v>2583</v>
      </c>
      <c r="K29" s="48">
        <f>IF(I29&gt;0,ROUND(((G29+S11+($S$34*P11))/2.5),0),"-")</f>
        <v>1316</v>
      </c>
      <c r="L29" s="47">
        <f>IF(I29&gt;0,ROUND(((H29+S24+($S$34*P24))/2.5),0),"-")</f>
        <v>1494</v>
      </c>
      <c r="M29" s="118"/>
      <c r="N29" s="109"/>
      <c r="O29" s="45">
        <f>'[1]Эл-ты панельных ограждений - 1'!D25</f>
        <v>5</v>
      </c>
      <c r="P29" s="108">
        <f>'[1]Эл-ты панельных ограждений - 1'!F25</f>
        <v>8</v>
      </c>
      <c r="Q29" s="107">
        <f>'[1]Эл-ты панельных ограждений - 1'!G25</f>
        <v>20.9</v>
      </c>
      <c r="R29" s="106"/>
      <c r="S29" s="105">
        <f>'[1]Эл-ты панельных ограждений - 1'!I25</f>
        <v>3317</v>
      </c>
    </row>
    <row r="30" spans="1:19" customFormat="1" ht="21.95" customHeight="1" x14ac:dyDescent="0.2">
      <c r="A30" s="56"/>
      <c r="B30" s="55" t="s">
        <v>24</v>
      </c>
      <c r="C30" s="97">
        <v>4</v>
      </c>
      <c r="D30" s="96" t="s">
        <v>37</v>
      </c>
      <c r="E30" s="53">
        <v>20.36</v>
      </c>
      <c r="F30" s="52">
        <v>60</v>
      </c>
      <c r="G30" s="95">
        <f>IF(I30&gt;0,ROUND(I30*(1-$B$70),2),"-")</f>
        <v>2605</v>
      </c>
      <c r="H30" s="50">
        <f>IF(J30&gt;0,ROUND(J30*(1-$B$70),2),"-")</f>
        <v>2801</v>
      </c>
      <c r="I30" s="49">
        <v>2605</v>
      </c>
      <c r="J30" s="49">
        <v>2801</v>
      </c>
      <c r="K30" s="48">
        <f>IF(I30&gt;0,ROUND(((G30+S12+($S$34*P12))/2.5),0),"-")</f>
        <v>1420</v>
      </c>
      <c r="L30" s="47">
        <f>IF(I30&gt;0,ROUND(((H30+S25+($S$34*P25))/2.5),0),"-")</f>
        <v>1618</v>
      </c>
      <c r="M30" s="118"/>
      <c r="N30" s="117" t="s">
        <v>38</v>
      </c>
      <c r="O30" s="112">
        <f>'[1]Эл-ты панельных ограждений - 1'!D42</f>
        <v>4</v>
      </c>
      <c r="P30" s="121">
        <f>'[1]Эл-ты панельных ограждений - 1'!F42</f>
        <v>6</v>
      </c>
      <c r="Q30" s="120">
        <f>'[1]Эл-ты панельных ограждений - 1'!G42</f>
        <v>19.2</v>
      </c>
      <c r="R30" s="114">
        <f>'[1]Эл-ты панельных ограждений - 1'!H42</f>
        <v>54</v>
      </c>
      <c r="S30" s="119">
        <f>'[1]Эл-ты панельных ограждений - 1'!I42</f>
        <v>2897</v>
      </c>
    </row>
    <row r="31" spans="1:19" customFormat="1" ht="21.95" customHeight="1" x14ac:dyDescent="0.2">
      <c r="A31" s="56"/>
      <c r="B31" s="55" t="s">
        <v>23</v>
      </c>
      <c r="C31" s="97">
        <v>4</v>
      </c>
      <c r="D31" s="96"/>
      <c r="E31" s="53">
        <v>22.04</v>
      </c>
      <c r="F31" s="52">
        <v>60</v>
      </c>
      <c r="G31" s="95">
        <f>IF(I31&gt;0,ROUND(I31*(1-$B$70),2),"-")</f>
        <v>2820</v>
      </c>
      <c r="H31" s="50">
        <f>IF(J31&gt;0,ROUND(J31*(1-$B$70),2),"-")</f>
        <v>3032</v>
      </c>
      <c r="I31" s="49">
        <v>2820</v>
      </c>
      <c r="J31" s="49">
        <v>3032</v>
      </c>
      <c r="K31" s="48">
        <f>IF(I31&gt;0,ROUND(((G31+S12+($S$34*P12))/2.5),0),"-")</f>
        <v>1506</v>
      </c>
      <c r="L31" s="47">
        <f>IF(I31&gt;0,ROUND(((H31+S26+($S$34*P26))/2.5),0),"-")</f>
        <v>1793</v>
      </c>
      <c r="M31" s="118"/>
      <c r="N31" s="109"/>
      <c r="O31" s="45">
        <f>'[1]Эл-ты панельных ограждений - 1'!D43</f>
        <v>5</v>
      </c>
      <c r="P31" s="108">
        <f>'[1]Эл-ты панельных ограждений - 1'!F43</f>
        <v>8</v>
      </c>
      <c r="Q31" s="107">
        <f>'[1]Эл-ты панельных ограждений - 1'!G43</f>
        <v>24</v>
      </c>
      <c r="R31" s="106"/>
      <c r="S31" s="105">
        <f>'[1]Эл-ты панельных ограждений - 1'!I43</f>
        <v>3698</v>
      </c>
    </row>
    <row r="32" spans="1:19" customFormat="1" ht="21.95" customHeight="1" x14ac:dyDescent="0.2">
      <c r="A32" s="56"/>
      <c r="B32" s="55" t="s">
        <v>22</v>
      </c>
      <c r="C32" s="97">
        <v>4</v>
      </c>
      <c r="D32" s="96" t="s">
        <v>37</v>
      </c>
      <c r="E32" s="53">
        <v>23.72</v>
      </c>
      <c r="F32" s="52">
        <v>60</v>
      </c>
      <c r="G32" s="95">
        <f>IF(I32&gt;0,ROUND(I32*(1-$B$70),2),"-")</f>
        <v>3036</v>
      </c>
      <c r="H32" s="50">
        <f>IF(J32&gt;0,ROUND(J32*(1-$B$70),2),"-")</f>
        <v>3263</v>
      </c>
      <c r="I32" s="49">
        <v>3036</v>
      </c>
      <c r="J32" s="49">
        <v>3263</v>
      </c>
      <c r="K32" s="48">
        <f>IF(I32&gt;0,ROUND(((G32+S13+($S$34*P13))/2.5),0),"-")</f>
        <v>1650</v>
      </c>
      <c r="L32" s="47">
        <f>IF(I32&gt;0,ROUND(((H32+S26+($S$34*P26))/2.5),0),"-")</f>
        <v>1885</v>
      </c>
      <c r="M32" s="118"/>
      <c r="N32" s="117" t="s">
        <v>36</v>
      </c>
      <c r="O32" s="55">
        <f>'[1]Эл-ты панельных ограждений - 1'!D48</f>
        <v>4</v>
      </c>
      <c r="P32" s="116">
        <f>'[1]Эл-ты панельных ограждений - 1'!F48</f>
        <v>6</v>
      </c>
      <c r="Q32" s="115">
        <f>'[1]Эл-ты панельных ограждений - 1'!G48</f>
        <v>15.52</v>
      </c>
      <c r="R32" s="114">
        <f>'[1]Эл-ты панельных ограждений - 1'!H48</f>
        <v>0</v>
      </c>
      <c r="S32" s="113">
        <f>'[1]Эл-ты панельных ограждений - 1'!I48</f>
        <v>2412</v>
      </c>
    </row>
    <row r="33" spans="1:19" customFormat="1" ht="21.95" customHeight="1" x14ac:dyDescent="0.2">
      <c r="A33" s="56"/>
      <c r="B33" s="112" t="s">
        <v>21</v>
      </c>
      <c r="C33" s="111">
        <v>4</v>
      </c>
      <c r="D33" s="110"/>
      <c r="E33" s="58">
        <v>24.33</v>
      </c>
      <c r="F33" s="57">
        <v>60</v>
      </c>
      <c r="G33" s="95">
        <f>IF(I33&gt;0,ROUND(I33*(1-$B$70),2),"-")</f>
        <v>3113</v>
      </c>
      <c r="H33" s="50">
        <f>IF(J33&gt;0,ROUND(J33*(1-$B$70),2),"-")</f>
        <v>3346</v>
      </c>
      <c r="I33" s="49">
        <v>3113</v>
      </c>
      <c r="J33" s="49">
        <v>3346</v>
      </c>
      <c r="K33" s="48">
        <f>IF(I33&gt;0,ROUND(((G33+S15+($S$34*P15))/2.5),0),"-")</f>
        <v>2052</v>
      </c>
      <c r="L33" s="47">
        <f>IF(I33&gt;0,ROUND(((H33+S32+($S$34*P32))/2.5),0),"-")</f>
        <v>2426</v>
      </c>
      <c r="M33" s="109"/>
      <c r="N33" s="109"/>
      <c r="O33" s="45">
        <f>'[1]Эл-ты панельных ограждений - 1'!D49</f>
        <v>5</v>
      </c>
      <c r="P33" s="108">
        <f>'[1]Эл-ты панельных ограждений - 1'!F49</f>
        <v>8</v>
      </c>
      <c r="Q33" s="107">
        <f>'[1]Эл-ты панельных ограждений - 1'!G49</f>
        <v>19.399999999999999</v>
      </c>
      <c r="R33" s="106"/>
      <c r="S33" s="105">
        <f>'[1]Эл-ты панельных ограждений - 1'!I49</f>
        <v>3015</v>
      </c>
    </row>
    <row r="34" spans="1:19" customFormat="1" ht="21.95" customHeight="1" x14ac:dyDescent="0.2">
      <c r="A34" s="56"/>
      <c r="B34" s="55" t="s">
        <v>20</v>
      </c>
      <c r="C34" s="97">
        <v>4</v>
      </c>
      <c r="D34" s="96"/>
      <c r="E34" s="53">
        <v>25.94</v>
      </c>
      <c r="F34" s="52">
        <v>60</v>
      </c>
      <c r="G34" s="95">
        <f>IF(I34&gt;0,ROUND(I34*(1-$B$70),2),"-")</f>
        <v>3320</v>
      </c>
      <c r="H34" s="50">
        <f>IF(J34&gt;0,ROUND(J34*(1-$B$70),2),"-")</f>
        <v>3568</v>
      </c>
      <c r="I34" s="49">
        <v>3320</v>
      </c>
      <c r="J34" s="49">
        <v>3568</v>
      </c>
      <c r="K34" s="48">
        <f>IF(I34&gt;0,ROUND(((G34+S15+($S$34*P15))/2.5),0),"-")</f>
        <v>2135</v>
      </c>
      <c r="L34" s="47">
        <f>IF(I34&gt;0,ROUND(((H34+S32+($S$34*P32))/2.5),0),"-")</f>
        <v>2514</v>
      </c>
      <c r="M34" s="104" t="s">
        <v>35</v>
      </c>
      <c r="N34" s="103"/>
      <c r="O34" s="102"/>
      <c r="P34" s="101" t="s">
        <v>34</v>
      </c>
      <c r="Q34" s="100">
        <f>'[1]Эл-ты панельных ограждений - 1'!G50</f>
        <v>0.05</v>
      </c>
      <c r="R34" s="99">
        <f>'[1]Эл-ты панельных ограждений - 1'!H50</f>
        <v>100</v>
      </c>
      <c r="S34" s="98">
        <f>'[1]Эл-ты панельных ограждений - 1'!I50</f>
        <v>51</v>
      </c>
    </row>
    <row r="35" spans="1:19" customFormat="1" ht="21.95" customHeight="1" x14ac:dyDescent="0.2">
      <c r="A35" s="56"/>
      <c r="B35" s="55" t="s">
        <v>19</v>
      </c>
      <c r="C35" s="97">
        <v>4</v>
      </c>
      <c r="D35" s="96"/>
      <c r="E35" s="53">
        <v>27.55</v>
      </c>
      <c r="F35" s="52">
        <v>60</v>
      </c>
      <c r="G35" s="95">
        <f>IF(I35&gt;0,ROUND(I35*(1-$B$70),2),"-")</f>
        <v>3674</v>
      </c>
      <c r="H35" s="50">
        <f>IF(J35&gt;0,ROUND(J35*(1-$B$70),2),"-")</f>
        <v>3940</v>
      </c>
      <c r="I35" s="49">
        <v>3674</v>
      </c>
      <c r="J35" s="49">
        <v>3940</v>
      </c>
      <c r="K35" s="48">
        <f>IF(I35&gt;0,ROUND(((G35+S15+($S$34*P15))/2.5),0),"-")</f>
        <v>2277</v>
      </c>
      <c r="L35" s="47">
        <f>IF(I35&gt;0,ROUND(((H35+S32+($S$34*P32))/2.5),0),"-")</f>
        <v>2663</v>
      </c>
      <c r="M35" s="94"/>
      <c r="N35" s="93"/>
      <c r="O35" s="92"/>
      <c r="P35" s="91"/>
      <c r="Q35" s="90"/>
      <c r="R35" s="89"/>
      <c r="S35" s="88"/>
    </row>
    <row r="36" spans="1:19" customFormat="1" ht="21.95" customHeight="1" x14ac:dyDescent="0.2">
      <c r="A36" s="46"/>
      <c r="B36" s="45" t="s">
        <v>18</v>
      </c>
      <c r="C36" s="87">
        <v>5</v>
      </c>
      <c r="D36" s="86"/>
      <c r="E36" s="85">
        <v>30.68</v>
      </c>
      <c r="F36" s="84">
        <v>60</v>
      </c>
      <c r="G36" s="83">
        <f>IF(I36&gt;0,ROUND(I36*(1-$B$70),2),"-")</f>
        <v>4092</v>
      </c>
      <c r="H36" s="40">
        <f>IF(J36&gt;0,ROUND(J36*(1-$B$70),2),"-")</f>
        <v>4389</v>
      </c>
      <c r="I36" s="39">
        <v>4092</v>
      </c>
      <c r="J36" s="39">
        <v>4389</v>
      </c>
      <c r="K36" s="38">
        <f>IF(I36&gt;0,ROUND(((G36+S16+($S$34*P16))/2.5),0),"-")</f>
        <v>2656</v>
      </c>
      <c r="L36" s="37">
        <f>IF(I36&gt;0,ROUND(((H36+S33+($S$34*P33))/2.5),0),"-")</f>
        <v>3125</v>
      </c>
      <c r="M36" s="82"/>
      <c r="N36" s="81"/>
      <c r="O36" s="80"/>
      <c r="P36" s="79"/>
      <c r="Q36" s="78"/>
      <c r="R36" s="77"/>
      <c r="S36" s="76"/>
    </row>
    <row r="37" spans="1:19" customFormat="1" ht="21.95" customHeight="1" x14ac:dyDescent="0.2">
      <c r="A37" s="75" t="s">
        <v>33</v>
      </c>
      <c r="B37" s="74" t="s">
        <v>32</v>
      </c>
      <c r="C37" s="71">
        <v>2</v>
      </c>
      <c r="D37" s="73"/>
      <c r="E37" s="72">
        <v>11.04</v>
      </c>
      <c r="F37" s="71">
        <v>50</v>
      </c>
      <c r="G37" s="70">
        <f>IF(I37&gt;0,ROUND(I37*(1-$B$70),2),"-")</f>
        <v>1676</v>
      </c>
      <c r="H37" s="69">
        <f>IF(J37&gt;0,ROUND(J37*(1-$B$70),2),"-")</f>
        <v>1762</v>
      </c>
      <c r="I37" s="68">
        <v>1676</v>
      </c>
      <c r="J37" s="68">
        <v>1762</v>
      </c>
      <c r="K37" s="67">
        <f>ROUND(((G37+S4+($S$34*P4))/2.5),0)</f>
        <v>864</v>
      </c>
      <c r="L37" s="66">
        <f>ROUND(((H37+S17+($S$34*P17))/2.5),0)</f>
        <v>946</v>
      </c>
      <c r="M37" s="33"/>
      <c r="N37" s="33"/>
      <c r="O37" s="33"/>
      <c r="P37" s="32"/>
      <c r="Q37" s="31"/>
      <c r="R37" s="30"/>
      <c r="S37" s="29"/>
    </row>
    <row r="38" spans="1:19" customFormat="1" ht="21.95" customHeight="1" x14ac:dyDescent="0.2">
      <c r="A38" s="56"/>
      <c r="B38" s="64" t="s">
        <v>31</v>
      </c>
      <c r="C38" s="57">
        <v>2</v>
      </c>
      <c r="D38" s="59"/>
      <c r="E38" s="58">
        <v>13.66</v>
      </c>
      <c r="F38" s="57">
        <v>50</v>
      </c>
      <c r="G38" s="65">
        <f>IF(I38&gt;0,ROUND(I38*(1-$B$70),2),"-")</f>
        <v>2075</v>
      </c>
      <c r="H38" s="50">
        <f>IF(J38&gt;0,ROUND(J38*(1-$B$70),2),"-")</f>
        <v>2180</v>
      </c>
      <c r="I38" s="49">
        <v>2075</v>
      </c>
      <c r="J38" s="49">
        <v>2180</v>
      </c>
      <c r="K38" s="48">
        <f>ROUND(((G38+S5+($S$34*P5))/2.5),0)</f>
        <v>1052</v>
      </c>
      <c r="L38" s="47">
        <f>ROUND(((H38+S18+($S$34*P18))/2.5),0)</f>
        <v>1149</v>
      </c>
      <c r="M38" s="33"/>
      <c r="N38" s="33"/>
      <c r="O38" s="33"/>
      <c r="P38" s="32"/>
      <c r="Q38" s="31"/>
      <c r="R38" s="30"/>
      <c r="S38" s="29"/>
    </row>
    <row r="39" spans="1:19" customFormat="1" ht="21.95" customHeight="1" x14ac:dyDescent="0.2">
      <c r="A39" s="56"/>
      <c r="B39" s="64" t="s">
        <v>30</v>
      </c>
      <c r="C39" s="57">
        <v>2</v>
      </c>
      <c r="D39" s="59"/>
      <c r="E39" s="58">
        <v>16.29</v>
      </c>
      <c r="F39" s="57">
        <v>50</v>
      </c>
      <c r="G39" s="65">
        <f>IF(I39&gt;0,ROUND(I39*(1-$B$70),2),"-")</f>
        <v>2204</v>
      </c>
      <c r="H39" s="50">
        <f>IF(J39&gt;0,ROUND(J39*(1-$B$70),2),"-")</f>
        <v>2330</v>
      </c>
      <c r="I39" s="49">
        <v>2204</v>
      </c>
      <c r="J39" s="49">
        <v>2330</v>
      </c>
      <c r="K39" s="48">
        <f>ROUND(((G39+S6+($S$34*P6))/2.5),0)</f>
        <v>1115</v>
      </c>
      <c r="L39" s="47">
        <f>ROUND(((H39+S19+($S$34*P19))/2.5),0)</f>
        <v>1238</v>
      </c>
      <c r="M39" s="33"/>
      <c r="N39" s="33"/>
      <c r="O39" s="33"/>
      <c r="P39" s="32"/>
      <c r="Q39" s="31"/>
      <c r="R39" s="30"/>
      <c r="S39" s="29"/>
    </row>
    <row r="40" spans="1:19" customFormat="1" ht="21.95" customHeight="1" x14ac:dyDescent="0.2">
      <c r="A40" s="56"/>
      <c r="B40" s="64" t="s">
        <v>29</v>
      </c>
      <c r="C40" s="57">
        <v>2</v>
      </c>
      <c r="D40" s="59"/>
      <c r="E40" s="58">
        <v>18.91</v>
      </c>
      <c r="F40" s="57">
        <v>50</v>
      </c>
      <c r="G40" s="65">
        <f>IF(I40&gt;0,ROUND(I40*(1-$B$70),2),"-")</f>
        <v>2559</v>
      </c>
      <c r="H40" s="50">
        <f>IF(J40&gt;0,ROUND(J40*(1-$B$70),2),"-")</f>
        <v>2706</v>
      </c>
      <c r="I40" s="49">
        <v>2559</v>
      </c>
      <c r="J40" s="49">
        <v>2706</v>
      </c>
      <c r="K40" s="48">
        <f>ROUND(((G40+S7+($S$34*P7))/2.5),0)</f>
        <v>1283</v>
      </c>
      <c r="L40" s="47">
        <f>ROUND(((H40+S20+($S$34*P20))/2.5),0)</f>
        <v>1424</v>
      </c>
      <c r="M40" s="33"/>
      <c r="N40" s="33"/>
      <c r="O40" s="33"/>
      <c r="P40" s="32"/>
      <c r="Q40" s="31"/>
      <c r="R40" s="30"/>
      <c r="S40" s="29"/>
    </row>
    <row r="41" spans="1:19" customFormat="1" ht="21.95" customHeight="1" x14ac:dyDescent="0.2">
      <c r="A41" s="56"/>
      <c r="B41" s="64" t="s">
        <v>28</v>
      </c>
      <c r="C41" s="57">
        <v>2</v>
      </c>
      <c r="D41" s="59"/>
      <c r="E41" s="58">
        <v>21.54</v>
      </c>
      <c r="F41" s="57">
        <v>50</v>
      </c>
      <c r="G41" s="63">
        <f>IF(I41&gt;0,ROUND(I41*(1-$B$70),2),"-")</f>
        <v>2915</v>
      </c>
      <c r="H41" s="50">
        <f>IF(J41&gt;0,ROUND(J41*(1-$B$70),2),"-")</f>
        <v>3082</v>
      </c>
      <c r="I41" s="49">
        <v>2915</v>
      </c>
      <c r="J41" s="49">
        <v>3082</v>
      </c>
      <c r="K41" s="48">
        <f>ROUND(((G41+S8+($S$34*P8))/2.5),0)</f>
        <v>1441</v>
      </c>
      <c r="L41" s="47">
        <f>ROUND(((H41+S21+($S$34*P21))/2.5),0)</f>
        <v>1609</v>
      </c>
      <c r="M41" s="33"/>
      <c r="N41" s="33"/>
      <c r="O41" s="33"/>
      <c r="P41" s="32"/>
      <c r="Q41" s="31"/>
      <c r="R41" s="30"/>
      <c r="S41" s="29"/>
    </row>
    <row r="42" spans="1:19" customFormat="1" ht="21.95" customHeight="1" x14ac:dyDescent="0.2">
      <c r="A42" s="56"/>
      <c r="B42" s="55" t="s">
        <v>27</v>
      </c>
      <c r="C42" s="52">
        <v>3</v>
      </c>
      <c r="D42" s="54"/>
      <c r="E42" s="53">
        <v>24</v>
      </c>
      <c r="F42" s="52">
        <v>50</v>
      </c>
      <c r="G42" s="51">
        <f>IF(I42&gt;0,ROUND(I42*(1-$B$70),2),"-")</f>
        <v>3247</v>
      </c>
      <c r="H42" s="50">
        <f>IF(J42&gt;0,ROUND(J42*(1-$B$70),2),"-")</f>
        <v>3432</v>
      </c>
      <c r="I42" s="49">
        <v>3247</v>
      </c>
      <c r="J42" s="49">
        <v>3432</v>
      </c>
      <c r="K42" s="48">
        <f>ROUND(((G42+S9+($S$34*P9))/2.5),0)</f>
        <v>1606</v>
      </c>
      <c r="L42" s="47">
        <f>ROUND(((H42+S22+($S$34*P22))/2.5),0)</f>
        <v>1777</v>
      </c>
      <c r="M42" s="33"/>
      <c r="N42" s="33"/>
      <c r="O42" s="33"/>
      <c r="P42" s="32"/>
      <c r="Q42" s="31"/>
      <c r="R42" s="30"/>
      <c r="S42" s="29"/>
    </row>
    <row r="43" spans="1:19" customFormat="1" ht="21.95" customHeight="1" x14ac:dyDescent="0.2">
      <c r="A43" s="56"/>
      <c r="B43" s="55" t="s">
        <v>26</v>
      </c>
      <c r="C43" s="60">
        <v>3</v>
      </c>
      <c r="D43" s="62"/>
      <c r="E43" s="61">
        <v>26.63</v>
      </c>
      <c r="F43" s="60">
        <v>50</v>
      </c>
      <c r="G43" s="51">
        <f>IF(I43&gt;0,ROUND(I43*(1-$B$70),2),"-")</f>
        <v>3458</v>
      </c>
      <c r="H43" s="50">
        <f>IF(J43&gt;0,ROUND(J43*(1-$B$70),2),"-")</f>
        <v>3663</v>
      </c>
      <c r="I43" s="49">
        <v>3458</v>
      </c>
      <c r="J43" s="49">
        <v>3663</v>
      </c>
      <c r="K43" s="48">
        <f>ROUND(((G43+S10+($S$34*P10))/2.5),0)</f>
        <v>1716</v>
      </c>
      <c r="L43" s="47">
        <f>ROUND(((H43+S23+($S$34*P23))/2.5),0)</f>
        <v>1904</v>
      </c>
      <c r="M43" s="33"/>
      <c r="N43" s="33"/>
      <c r="O43" s="33"/>
      <c r="P43" s="32"/>
      <c r="Q43" s="31"/>
      <c r="R43" s="30"/>
      <c r="S43" s="29"/>
    </row>
    <row r="44" spans="1:19" customFormat="1" ht="21.95" customHeight="1" x14ac:dyDescent="0.2">
      <c r="A44" s="56"/>
      <c r="B44" s="55" t="s">
        <v>25</v>
      </c>
      <c r="C44" s="52">
        <v>3</v>
      </c>
      <c r="D44" s="54"/>
      <c r="E44" s="53">
        <v>29.25</v>
      </c>
      <c r="F44" s="52">
        <v>50</v>
      </c>
      <c r="G44" s="51">
        <f>IF(I44&gt;0,ROUND(I44*(1-$B$70),2),"-")</f>
        <v>3797</v>
      </c>
      <c r="H44" s="50">
        <f>IF(J44&gt;0,ROUND(J44*(1-$B$70),2),"-")</f>
        <v>4024</v>
      </c>
      <c r="I44" s="49">
        <v>3797</v>
      </c>
      <c r="J44" s="49">
        <v>4024</v>
      </c>
      <c r="K44" s="48">
        <f>ROUND(((G44+S11+($S$34*P11))/2.5),0)</f>
        <v>1874</v>
      </c>
      <c r="L44" s="47">
        <f>ROUND(((H44+S24+($S$34*P24))/2.5),0)</f>
        <v>2070</v>
      </c>
      <c r="M44" s="33"/>
      <c r="N44" s="33"/>
      <c r="O44" s="33"/>
      <c r="P44" s="32"/>
      <c r="Q44" s="31"/>
      <c r="R44" s="30"/>
      <c r="S44" s="29"/>
    </row>
    <row r="45" spans="1:19" customFormat="1" ht="21.95" customHeight="1" x14ac:dyDescent="0.2">
      <c r="A45" s="56"/>
      <c r="B45" s="55" t="s">
        <v>24</v>
      </c>
      <c r="C45" s="57">
        <v>4</v>
      </c>
      <c r="D45" s="59"/>
      <c r="E45" s="58">
        <v>31.71</v>
      </c>
      <c r="F45" s="57">
        <v>50</v>
      </c>
      <c r="G45" s="51">
        <f>IF(I45&gt;0,ROUND(I45*(1-$B$70),2),"-")</f>
        <v>4116</v>
      </c>
      <c r="H45" s="50">
        <f>IF(J45&gt;0,ROUND(J45*(1-$B$70),2),"-")</f>
        <v>4360</v>
      </c>
      <c r="I45" s="49">
        <v>4116</v>
      </c>
      <c r="J45" s="49">
        <v>4360</v>
      </c>
      <c r="K45" s="48">
        <f>ROUND(((G45+S12+($S$34*P12))/2.5),0)</f>
        <v>2024</v>
      </c>
      <c r="L45" s="47">
        <f>ROUND(((H45+S25+($S$34*P25))/2.5),0)</f>
        <v>2241</v>
      </c>
      <c r="M45" s="33"/>
      <c r="N45" s="33"/>
      <c r="O45" s="33"/>
      <c r="P45" s="32"/>
      <c r="Q45" s="31"/>
      <c r="R45" s="30"/>
      <c r="S45" s="29"/>
    </row>
    <row r="46" spans="1:19" customFormat="1" ht="21.95" customHeight="1" x14ac:dyDescent="0.2">
      <c r="A46" s="56"/>
      <c r="B46" s="55" t="s">
        <v>23</v>
      </c>
      <c r="C46" s="57">
        <v>4</v>
      </c>
      <c r="D46" s="59"/>
      <c r="E46" s="58">
        <v>34.340000000000003</v>
      </c>
      <c r="F46" s="57">
        <v>50</v>
      </c>
      <c r="G46" s="51">
        <f>IF(I46&gt;0,ROUND(I46*(1-$B$70),2),"-")</f>
        <v>4459</v>
      </c>
      <c r="H46" s="50">
        <f>IF(J46&gt;0,ROUND(J46*(1-$B$70),2),"-")</f>
        <v>4723</v>
      </c>
      <c r="I46" s="49">
        <v>4459</v>
      </c>
      <c r="J46" s="49">
        <v>4723</v>
      </c>
      <c r="K46" s="48">
        <f>ROUND(((G46+S13+($S$34*P13))/2.5),0)</f>
        <v>2219</v>
      </c>
      <c r="L46" s="47">
        <f>ROUND(((H46+S26+($S$34*P26))/2.5),0)</f>
        <v>2469</v>
      </c>
      <c r="M46" s="33"/>
      <c r="N46" s="33"/>
      <c r="O46" s="33"/>
      <c r="P46" s="32"/>
      <c r="Q46" s="31"/>
      <c r="R46" s="30"/>
      <c r="S46" s="29"/>
    </row>
    <row r="47" spans="1:19" customFormat="1" ht="21.95" customHeight="1" x14ac:dyDescent="0.2">
      <c r="A47" s="56"/>
      <c r="B47" s="55" t="s">
        <v>22</v>
      </c>
      <c r="C47" s="57">
        <v>4</v>
      </c>
      <c r="D47" s="59"/>
      <c r="E47" s="58">
        <v>36.96</v>
      </c>
      <c r="F47" s="57">
        <v>50</v>
      </c>
      <c r="G47" s="51">
        <f>IF(I47&gt;0,ROUND(I47*(1-$B$70),2),"-")</f>
        <v>4798</v>
      </c>
      <c r="H47" s="50">
        <f>IF(J47&gt;0,ROUND(J47*(1-$B$70),2),"-")</f>
        <v>5082</v>
      </c>
      <c r="I47" s="49">
        <v>4798</v>
      </c>
      <c r="J47" s="49">
        <v>5082</v>
      </c>
      <c r="K47" s="48">
        <f>ROUND(((G47+S13+($S$34*P13))/2.5),0)</f>
        <v>2355</v>
      </c>
      <c r="L47" s="47">
        <f>ROUND(((H47+S26+($S$34*P26))/2.5),0)</f>
        <v>2613</v>
      </c>
      <c r="M47" s="33"/>
      <c r="N47" s="33"/>
      <c r="O47" s="33"/>
      <c r="P47" s="32"/>
      <c r="Q47" s="31"/>
      <c r="R47" s="30"/>
      <c r="S47" s="29"/>
    </row>
    <row r="48" spans="1:19" customFormat="1" ht="21.95" customHeight="1" x14ac:dyDescent="0.2">
      <c r="A48" s="56"/>
      <c r="B48" s="55" t="s">
        <v>21</v>
      </c>
      <c r="C48" s="57">
        <v>4</v>
      </c>
      <c r="D48" s="59"/>
      <c r="E48" s="58">
        <v>37.9</v>
      </c>
      <c r="F48" s="57">
        <v>50</v>
      </c>
      <c r="G48" s="51">
        <f>IF(I48&gt;0,ROUND(I48*(1-$B$70),2),"-")</f>
        <v>4921</v>
      </c>
      <c r="H48" s="50">
        <f>IF(J48&gt;0,ROUND(J48*(1-$B$70),2),"-")</f>
        <v>5212</v>
      </c>
      <c r="I48" s="49">
        <v>4921</v>
      </c>
      <c r="J48" s="49">
        <v>5212</v>
      </c>
      <c r="K48" s="48">
        <f>ROUND(((G48+S15+($S$34*P15))/2.5),0)</f>
        <v>2776</v>
      </c>
      <c r="L48" s="47">
        <f>ROUND(((H48+S32+($S$34*P32))/2.5),0)</f>
        <v>3172</v>
      </c>
      <c r="M48" s="33"/>
      <c r="N48" s="33"/>
      <c r="O48" s="33"/>
      <c r="P48" s="32"/>
      <c r="Q48" s="31"/>
      <c r="R48" s="30"/>
      <c r="S48" s="29"/>
    </row>
    <row r="49" spans="1:19" customFormat="1" ht="21.95" customHeight="1" x14ac:dyDescent="0.2">
      <c r="A49" s="56"/>
      <c r="B49" s="55" t="s">
        <v>20</v>
      </c>
      <c r="C49" s="57">
        <v>4</v>
      </c>
      <c r="D49" s="59"/>
      <c r="E49" s="58">
        <v>40.42</v>
      </c>
      <c r="F49" s="57">
        <v>50</v>
      </c>
      <c r="G49" s="51">
        <f>IF(I49&gt;0,ROUND(I49*(1-$B$70),2),"-")</f>
        <v>5247</v>
      </c>
      <c r="H49" s="50">
        <f>IF(J49&gt;0,ROUND(J49*(1-$B$70),2),"-")</f>
        <v>5559</v>
      </c>
      <c r="I49" s="49">
        <v>5247</v>
      </c>
      <c r="J49" s="49">
        <v>5559</v>
      </c>
      <c r="K49" s="48">
        <f>ROUND(((G49+S15+($S$34*P15))/2.5),0)</f>
        <v>2906</v>
      </c>
      <c r="L49" s="47">
        <f>ROUND(((H49+S32+($S$34*P32))/2.5),0)</f>
        <v>3311</v>
      </c>
      <c r="M49" s="33"/>
      <c r="N49" s="33"/>
      <c r="O49" s="33"/>
      <c r="P49" s="32"/>
      <c r="Q49" s="31"/>
      <c r="R49" s="30"/>
      <c r="S49" s="29"/>
    </row>
    <row r="50" spans="1:19" customFormat="1" ht="21.95" customHeight="1" x14ac:dyDescent="0.2">
      <c r="A50" s="56"/>
      <c r="B50" s="55" t="s">
        <v>19</v>
      </c>
      <c r="C50" s="52">
        <v>4</v>
      </c>
      <c r="D50" s="54"/>
      <c r="E50" s="53">
        <v>42.93</v>
      </c>
      <c r="F50" s="52">
        <v>50</v>
      </c>
      <c r="G50" s="51">
        <f>IF(I50&gt;0,ROUND(I50*(1-$B$70),2),"-")</f>
        <v>5810</v>
      </c>
      <c r="H50" s="50">
        <f>IF(J50&gt;0,ROUND(J50*(1-$B$70),2),"-")</f>
        <v>6140</v>
      </c>
      <c r="I50" s="49">
        <v>5810</v>
      </c>
      <c r="J50" s="49">
        <v>6140</v>
      </c>
      <c r="K50" s="48">
        <f>ROUND(((G50+S15+($S$34*P15))/2.5),0)</f>
        <v>3131</v>
      </c>
      <c r="L50" s="47">
        <f>ROUND(((H50+S32+($S$34*P32))/2.5),0)</f>
        <v>3543</v>
      </c>
      <c r="M50" s="33"/>
      <c r="N50" s="33"/>
      <c r="O50" s="33"/>
      <c r="P50" s="32"/>
      <c r="Q50" s="31"/>
      <c r="R50" s="30"/>
      <c r="S50" s="29"/>
    </row>
    <row r="51" spans="1:19" customFormat="1" ht="21.95" customHeight="1" x14ac:dyDescent="0.2">
      <c r="A51" s="46"/>
      <c r="B51" s="45" t="s">
        <v>18</v>
      </c>
      <c r="C51" s="42">
        <v>5</v>
      </c>
      <c r="D51" s="44"/>
      <c r="E51" s="43">
        <v>47.8</v>
      </c>
      <c r="F51" s="42">
        <v>50</v>
      </c>
      <c r="G51" s="41">
        <f>IF(I51&gt;0,ROUND(I51*(1-$B$70),2),"-")</f>
        <v>6393</v>
      </c>
      <c r="H51" s="40">
        <f>IF(J51&gt;0,ROUND(J51*(1-$B$70),2),"-")</f>
        <v>6835</v>
      </c>
      <c r="I51" s="39">
        <v>6393</v>
      </c>
      <c r="J51" s="39">
        <v>6835</v>
      </c>
      <c r="K51" s="38">
        <f>ROUND(((G51+S16+($S$34*P16))/2.5),0)</f>
        <v>3576</v>
      </c>
      <c r="L51" s="37">
        <f>ROUND(((H51+S33+($S$34*P33))/2.5),0)</f>
        <v>4103</v>
      </c>
      <c r="M51" s="33"/>
      <c r="N51" s="33"/>
      <c r="O51" s="33"/>
      <c r="P51" s="32"/>
      <c r="Q51" s="31"/>
      <c r="R51" s="30"/>
      <c r="S51" s="29"/>
    </row>
    <row r="52" spans="1:19" customFormat="1" ht="43.5" customHeight="1" x14ac:dyDescent="0.2">
      <c r="A52" s="36" t="s">
        <v>17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3"/>
      <c r="N52" s="33"/>
      <c r="O52" s="33"/>
      <c r="P52" s="32"/>
      <c r="Q52" s="31"/>
      <c r="R52" s="30"/>
      <c r="S52" s="29"/>
    </row>
    <row r="53" spans="1:19" customFormat="1" ht="21.95" customHeight="1" x14ac:dyDescent="0.3">
      <c r="A53" s="35" t="s">
        <v>16</v>
      </c>
      <c r="B53" s="10"/>
      <c r="C53" s="10"/>
      <c r="D53" s="10"/>
      <c r="E53" s="10"/>
      <c r="F53" s="1"/>
      <c r="G53" s="21"/>
      <c r="H53" s="21"/>
      <c r="I53" s="21"/>
      <c r="J53" s="21"/>
      <c r="K53" s="21"/>
      <c r="L53" s="21"/>
      <c r="M53" s="33"/>
      <c r="N53" s="33"/>
      <c r="O53" s="33"/>
      <c r="P53" s="32"/>
      <c r="Q53" s="31"/>
      <c r="R53" s="30"/>
      <c r="S53" s="29"/>
    </row>
    <row r="54" spans="1:19" customFormat="1" ht="21.95" customHeight="1" x14ac:dyDescent="0.3">
      <c r="A54" s="34" t="s">
        <v>15</v>
      </c>
      <c r="B54" s="15"/>
      <c r="C54" s="15"/>
      <c r="D54" s="15"/>
      <c r="E54" s="15"/>
      <c r="F54" s="21"/>
      <c r="G54" s="21"/>
      <c r="H54" s="21"/>
      <c r="I54" s="21"/>
      <c r="J54" s="21"/>
      <c r="K54" s="21"/>
      <c r="L54" s="21"/>
      <c r="M54" s="33"/>
      <c r="N54" s="33"/>
      <c r="O54" s="33"/>
      <c r="P54" s="32"/>
      <c r="Q54" s="31"/>
      <c r="R54" s="30"/>
      <c r="S54" s="29"/>
    </row>
    <row r="55" spans="1:19" customFormat="1" ht="21.95" customHeight="1" x14ac:dyDescent="0.2">
      <c r="A55" s="28" t="s">
        <v>14</v>
      </c>
      <c r="B55" s="15"/>
      <c r="C55" s="15"/>
      <c r="D55" s="15"/>
      <c r="E55" s="15"/>
      <c r="F55" s="21"/>
      <c r="G55" s="21"/>
      <c r="H55" s="21"/>
      <c r="I55" s="21"/>
      <c r="J55" s="21"/>
      <c r="K55" s="21"/>
      <c r="L55" s="21"/>
      <c r="M55" s="27"/>
      <c r="N55" s="27"/>
      <c r="O55" s="27"/>
      <c r="P55" s="26"/>
      <c r="Q55" s="25"/>
      <c r="R55" s="25"/>
      <c r="S55" s="24"/>
    </row>
    <row r="56" spans="1:19" customFormat="1" ht="21.95" customHeight="1" x14ac:dyDescent="0.2">
      <c r="A56" s="28" t="s">
        <v>13</v>
      </c>
      <c r="B56" s="15"/>
      <c r="C56" s="15"/>
      <c r="D56" s="15"/>
      <c r="E56" s="15"/>
      <c r="F56" s="1"/>
      <c r="G56" s="21"/>
      <c r="H56" s="21"/>
      <c r="I56" s="21"/>
      <c r="J56" s="21"/>
      <c r="K56" s="21"/>
      <c r="L56" s="21"/>
      <c r="M56" s="27"/>
      <c r="N56" s="27"/>
      <c r="O56" s="27"/>
      <c r="P56" s="26"/>
      <c r="Q56" s="25"/>
      <c r="R56" s="25"/>
      <c r="S56" s="24"/>
    </row>
    <row r="57" spans="1:19" customFormat="1" ht="21.95" customHeight="1" x14ac:dyDescent="0.2">
      <c r="A57" s="23" t="s">
        <v>12</v>
      </c>
      <c r="B57" s="15"/>
      <c r="C57" s="15"/>
      <c r="D57" s="15"/>
      <c r="E57" s="15"/>
      <c r="F57" s="21"/>
      <c r="G57" s="21"/>
      <c r="H57" s="21"/>
      <c r="I57" s="21"/>
      <c r="J57" s="21"/>
      <c r="K57" s="21"/>
      <c r="L57" s="21"/>
    </row>
    <row r="58" spans="1:19" customFormat="1" ht="112.5" customHeight="1" x14ac:dyDescent="0.3">
      <c r="A58" s="22" t="s">
        <v>11</v>
      </c>
      <c r="B58" s="22"/>
      <c r="C58" s="22"/>
      <c r="D58" s="2"/>
      <c r="E58" s="22" t="s">
        <v>10</v>
      </c>
      <c r="F58" s="22"/>
      <c r="G58" s="22"/>
      <c r="H58" s="22"/>
      <c r="I58" s="22"/>
      <c r="J58" s="22"/>
      <c r="K58" s="22"/>
      <c r="L58" s="22"/>
    </row>
    <row r="59" spans="1:19" customFormat="1" ht="46.5" customHeight="1" x14ac:dyDescent="0.3">
      <c r="A59" s="16" t="s">
        <v>9</v>
      </c>
      <c r="B59" s="15"/>
      <c r="C59" s="15"/>
      <c r="D59" s="15"/>
      <c r="E59" s="15"/>
      <c r="F59" s="21"/>
      <c r="G59" s="21"/>
      <c r="H59" s="21"/>
      <c r="I59" s="21"/>
      <c r="J59" s="21"/>
      <c r="K59" s="21"/>
      <c r="L59" s="21"/>
    </row>
    <row r="60" spans="1:19" customFormat="1" ht="21.95" customHeight="1" x14ac:dyDescent="0.3">
      <c r="A60" s="18" t="s">
        <v>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1"/>
    </row>
    <row r="61" spans="1:19" customFormat="1" ht="21.95" customHeight="1" x14ac:dyDescent="0.3">
      <c r="A61" s="18" t="s">
        <v>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"/>
    </row>
    <row r="62" spans="1:19" customFormat="1" ht="21.95" customHeight="1" x14ac:dyDescent="0.3">
      <c r="A62" s="18" t="s">
        <v>6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"/>
    </row>
    <row r="63" spans="1:19" customFormat="1" ht="21.95" customHeight="1" x14ac:dyDescent="0.3">
      <c r="A63" s="19" t="s">
        <v>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"/>
    </row>
    <row r="64" spans="1:19" customFormat="1" ht="21.95" customHeight="1" x14ac:dyDescent="0.3">
      <c r="A64" s="18" t="s">
        <v>4</v>
      </c>
      <c r="B64" s="18"/>
      <c r="C64" s="18"/>
      <c r="D64" s="18"/>
      <c r="E64" s="18"/>
      <c r="F64" s="18"/>
      <c r="G64" s="18"/>
      <c r="H64" s="18"/>
      <c r="I64" s="18"/>
      <c r="J64" s="18"/>
      <c r="K64" s="10"/>
      <c r="L64" s="1"/>
    </row>
    <row r="65" spans="1:13" customFormat="1" ht="21.95" customHeight="1" x14ac:dyDescent="0.3">
      <c r="A65" s="18" t="s">
        <v>3</v>
      </c>
      <c r="B65" s="18"/>
      <c r="C65" s="18"/>
      <c r="D65" s="18"/>
      <c r="E65" s="18"/>
      <c r="F65" s="18"/>
      <c r="G65" s="18"/>
      <c r="H65" s="18"/>
      <c r="I65" s="18"/>
      <c r="J65" s="18"/>
      <c r="K65" s="10"/>
      <c r="L65" s="1"/>
    </row>
    <row r="66" spans="1:13" customFormat="1" ht="21.95" customHeight="1" x14ac:dyDescent="0.2">
      <c r="A66" s="17" t="s">
        <v>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3" customFormat="1" ht="40.5" customHeight="1" x14ac:dyDescent="0.3">
      <c r="A67" s="16" t="s">
        <v>1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"/>
    </row>
    <row r="68" spans="1:13" customFormat="1" ht="21.95" customHeight="1" x14ac:dyDescent="0.2">
      <c r="A68" s="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"/>
    </row>
    <row r="69" spans="1:13" customFormat="1" ht="21.95" customHeight="1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"/>
    </row>
    <row r="70" spans="1:13" customFormat="1" ht="40.5" customHeight="1" x14ac:dyDescent="0.3">
      <c r="A70" s="14" t="s">
        <v>0</v>
      </c>
      <c r="B70" s="13">
        <v>0</v>
      </c>
      <c r="C70" s="12"/>
      <c r="D70" s="12"/>
      <c r="E70" s="11"/>
      <c r="F70" s="10"/>
      <c r="G70" s="10"/>
      <c r="H70" s="10"/>
      <c r="I70" s="10"/>
      <c r="J70" s="10"/>
      <c r="K70" s="10"/>
      <c r="L70" s="1"/>
    </row>
    <row r="71" spans="1:13" customFormat="1" ht="21.9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1"/>
    </row>
    <row r="72" spans="1:13" customFormat="1" ht="21.9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1"/>
    </row>
    <row r="73" spans="1:13" customFormat="1" ht="21.95" customHeight="1" x14ac:dyDescent="0.3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1"/>
      <c r="M73" s="9"/>
    </row>
    <row r="74" spans="1:13" customFormat="1" ht="21.9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1"/>
    </row>
    <row r="75" spans="1:13" customFormat="1" ht="21.9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1"/>
    </row>
    <row r="76" spans="1:13" customFormat="1" ht="21.95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1"/>
    </row>
    <row r="77" spans="1:13" customFormat="1" ht="21.95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1"/>
    </row>
    <row r="78" spans="1:13" customFormat="1" ht="21.9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1"/>
    </row>
    <row r="79" spans="1:13" customFormat="1" ht="21.95" customHeigh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1"/>
    </row>
    <row r="80" spans="1:13" customFormat="1" ht="21.95" customHeight="1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9" customFormat="1" ht="21.95" customHeight="1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9" customFormat="1" ht="21.95" customHeight="1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9" customFormat="1" ht="21.95" customHeight="1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9" customFormat="1" ht="24" customHeight="1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9" customFormat="1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9" customFormat="1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customForma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customForma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customForma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customFormat="1" ht="28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7" ht="32.25" customHeight="1" x14ac:dyDescent="0.2"/>
    <row r="98" ht="108.75" customHeight="1" x14ac:dyDescent="0.2"/>
    <row r="105" ht="106.5" customHeight="1" x14ac:dyDescent="0.2"/>
  </sheetData>
  <sheetProtection formatCells="0" formatColumns="0" formatRows="0" insertColumns="0" insertRows="0" insertHyperlinks="0" deleteColumns="0" deleteRows="0" sort="0" autoFilter="0" pivotTables="0"/>
  <mergeCells count="42">
    <mergeCell ref="S34:S36"/>
    <mergeCell ref="A37:A51"/>
    <mergeCell ref="M4:M16"/>
    <mergeCell ref="N4:N14"/>
    <mergeCell ref="R4:R14"/>
    <mergeCell ref="M34:O36"/>
    <mergeCell ref="P34:P36"/>
    <mergeCell ref="Q34:Q36"/>
    <mergeCell ref="R34:R36"/>
    <mergeCell ref="A22:A36"/>
    <mergeCell ref="C2:H2"/>
    <mergeCell ref="A3:A4"/>
    <mergeCell ref="B3:B4"/>
    <mergeCell ref="C3:C4"/>
    <mergeCell ref="E3:E4"/>
    <mergeCell ref="F3:F4"/>
    <mergeCell ref="R17:R27"/>
    <mergeCell ref="N28:N29"/>
    <mergeCell ref="R28:R29"/>
    <mergeCell ref="N30:N31"/>
    <mergeCell ref="R30:R31"/>
    <mergeCell ref="N32:N33"/>
    <mergeCell ref="R32:R33"/>
    <mergeCell ref="M55:O56"/>
    <mergeCell ref="P55:P56"/>
    <mergeCell ref="Q55:Q56"/>
    <mergeCell ref="R55:R56"/>
    <mergeCell ref="S55:S56"/>
    <mergeCell ref="M3:N3"/>
    <mergeCell ref="N15:N16"/>
    <mergeCell ref="R15:R16"/>
    <mergeCell ref="M17:M33"/>
    <mergeCell ref="N17:N27"/>
    <mergeCell ref="E58:L58"/>
    <mergeCell ref="A58:C58"/>
    <mergeCell ref="B70:E70"/>
    <mergeCell ref="G3:H3"/>
    <mergeCell ref="K3:L3"/>
    <mergeCell ref="I3:J4"/>
    <mergeCell ref="D3:D4"/>
    <mergeCell ref="A5:A21"/>
    <mergeCell ref="A52:L52"/>
  </mergeCells>
  <conditionalFormatting sqref="G1:H36 A54:A57 G67:H1048576 G60:H65">
    <cfRule type="cellIs" dxfId="6" priority="3" operator="equal">
      <formula>0</formula>
    </cfRule>
  </conditionalFormatting>
  <conditionalFormatting sqref="A53">
    <cfRule type="cellIs" dxfId="5" priority="2" operator="equal">
      <formula>0</formula>
    </cfRule>
  </conditionalFormatting>
  <conditionalFormatting sqref="H37:H51">
    <cfRule type="cellIs" dxfId="4" priority="1" operator="equal">
      <formula>0</formula>
    </cfRule>
  </conditionalFormatting>
  <printOptions horizontalCentered="1"/>
  <pageMargins left="0" right="0" top="0" bottom="0" header="0" footer="0"/>
  <pageSetup paperSize="9" scale="43" orientation="portrait" r:id="rId1"/>
  <headerFooter scaleWithDoc="0">
    <oddFooter>&amp;R&amp;"Arial Cyr,полужирный"&amp;8стр. &amp;P из &amp;N&amp;"Arial Cyr,обычный"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90"/>
  <sheetViews>
    <sheetView showGridLines="0" topLeftCell="A28" zoomScale="55" zoomScaleNormal="55" zoomScaleSheetLayoutView="55" zoomScalePageLayoutView="40" workbookViewId="0">
      <selection activeCell="B55" sqref="B55"/>
    </sheetView>
  </sheetViews>
  <sheetFormatPr defaultColWidth="9.140625" defaultRowHeight="12.75" x14ac:dyDescent="0.2"/>
  <cols>
    <col min="1" max="1" width="52.7109375" style="1" customWidth="1"/>
    <col min="2" max="2" width="20.7109375" style="1" customWidth="1"/>
    <col min="3" max="3" width="15.28515625" style="1" customWidth="1"/>
    <col min="4" max="4" width="17.42578125" style="1" customWidth="1"/>
    <col min="5" max="5" width="14.28515625" style="1" customWidth="1"/>
    <col min="6" max="6" width="17.42578125" style="1" customWidth="1"/>
    <col min="7" max="8" width="18.7109375" style="1" customWidth="1"/>
    <col min="9" max="10" width="28.5703125" style="1" hidden="1" customWidth="1"/>
    <col min="11" max="12" width="29.7109375" style="1" customWidth="1"/>
    <col min="13" max="13" width="27.140625" style="1" hidden="1" customWidth="1"/>
    <col min="14" max="18" width="19.5703125" style="1" hidden="1" customWidth="1"/>
    <col min="19" max="19" width="45.42578125" style="1" hidden="1" customWidth="1"/>
    <col min="20" max="20" width="18.7109375" style="1" customWidth="1"/>
    <col min="21" max="16384" width="9.140625" style="1"/>
  </cols>
  <sheetData>
    <row r="1" spans="1:20" ht="75.75" customHeight="1" x14ac:dyDescent="0.4"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20" customFormat="1" ht="33" customHeight="1" x14ac:dyDescent="0.35">
      <c r="A2" s="180"/>
      <c r="B2" s="180"/>
      <c r="C2" s="179" t="s">
        <v>73</v>
      </c>
      <c r="D2" s="179"/>
      <c r="E2" s="179"/>
      <c r="F2" s="179"/>
      <c r="G2" s="179"/>
      <c r="H2" s="179"/>
      <c r="I2" s="178"/>
      <c r="J2" s="178"/>
      <c r="K2" s="1"/>
      <c r="L2" s="177" t="s">
        <v>64</v>
      </c>
    </row>
    <row r="3" spans="1:20" customFormat="1" ht="110.1" customHeight="1" x14ac:dyDescent="0.2">
      <c r="A3" s="176" t="s">
        <v>56</v>
      </c>
      <c r="B3" s="162" t="s">
        <v>63</v>
      </c>
      <c r="C3" s="162" t="s">
        <v>62</v>
      </c>
      <c r="D3" s="175" t="s">
        <v>61</v>
      </c>
      <c r="E3" s="174" t="s">
        <v>60</v>
      </c>
      <c r="F3" s="174" t="s">
        <v>52</v>
      </c>
      <c r="G3" s="173" t="s">
        <v>59</v>
      </c>
      <c r="H3" s="172"/>
      <c r="I3" s="171" t="s">
        <v>58</v>
      </c>
      <c r="J3" s="170"/>
      <c r="K3" s="169" t="s">
        <v>57</v>
      </c>
      <c r="L3" s="168"/>
      <c r="M3" s="167" t="s">
        <v>56</v>
      </c>
      <c r="N3" s="167"/>
      <c r="O3" s="166" t="s">
        <v>55</v>
      </c>
      <c r="P3" s="166" t="s">
        <v>54</v>
      </c>
      <c r="Q3" s="166" t="s">
        <v>53</v>
      </c>
      <c r="R3" s="165" t="s">
        <v>52</v>
      </c>
      <c r="S3" s="164" t="s">
        <v>51</v>
      </c>
    </row>
    <row r="4" spans="1:20" customFormat="1" ht="27" customHeight="1" x14ac:dyDescent="0.2">
      <c r="A4" s="163"/>
      <c r="B4" s="162"/>
      <c r="C4" s="162"/>
      <c r="D4" s="161"/>
      <c r="E4" s="160"/>
      <c r="F4" s="160"/>
      <c r="G4" s="159" t="s">
        <v>50</v>
      </c>
      <c r="H4" s="159" t="s">
        <v>49</v>
      </c>
      <c r="I4" s="158"/>
      <c r="J4" s="157"/>
      <c r="K4" s="156" t="s">
        <v>50</v>
      </c>
      <c r="L4" s="156" t="s">
        <v>49</v>
      </c>
      <c r="M4" s="117" t="s">
        <v>48</v>
      </c>
      <c r="N4" s="117" t="s">
        <v>41</v>
      </c>
      <c r="O4" s="74">
        <f>'[1]Эл-ты панельных ограждений - 1'!D5</f>
        <v>1.1000000000000001</v>
      </c>
      <c r="P4" s="155">
        <f>'[1]Эл-ты панельных ограждений - 1'!F5</f>
        <v>2</v>
      </c>
      <c r="Q4" s="123">
        <f>'[1]Эл-ты панельных ограждений - 1'!G5</f>
        <v>2.9810000000000003</v>
      </c>
      <c r="R4" s="99">
        <f>'[1]Эл-ты панельных ограждений - 1'!H4</f>
        <v>96</v>
      </c>
      <c r="S4" s="122">
        <f>'[1]Эл-ты панельных ограждений - 1'!I5</f>
        <v>383</v>
      </c>
    </row>
    <row r="5" spans="1:20" customFormat="1" ht="21.95" customHeight="1" x14ac:dyDescent="0.2">
      <c r="A5" s="117" t="s">
        <v>72</v>
      </c>
      <c r="B5" s="133" t="s">
        <v>30</v>
      </c>
      <c r="C5" s="132" t="s">
        <v>66</v>
      </c>
      <c r="D5" s="131">
        <v>1.2</v>
      </c>
      <c r="E5" s="72">
        <v>13.56</v>
      </c>
      <c r="F5" s="71">
        <v>40</v>
      </c>
      <c r="G5" s="130">
        <f>IF(I5&gt;0,ROUND(I5*(1-$B$49),2),"-")</f>
        <v>2015</v>
      </c>
      <c r="H5" s="69">
        <f>IF(J5&gt;0,ROUND(J5*(1-$B$49),2),"-")</f>
        <v>2090</v>
      </c>
      <c r="I5" s="68">
        <v>2015</v>
      </c>
      <c r="J5" s="68">
        <v>2090</v>
      </c>
      <c r="K5" s="67">
        <f>IF(I5&gt;0,ROUND(((G5+$S6+($S$33*$P6))/2.5),0),"-")</f>
        <v>1040</v>
      </c>
      <c r="L5" s="66">
        <f>IF(J5&gt;0,ROUND(((H5+$S19+($S$33*$P19))/2.5),0),"-")</f>
        <v>1142</v>
      </c>
      <c r="M5" s="118"/>
      <c r="N5" s="118"/>
      <c r="O5" s="55">
        <f>'[1]Эл-ты панельных ограждений - 1'!D6</f>
        <v>1.3</v>
      </c>
      <c r="P5" s="116">
        <f>'[1]Эл-ты панельных ограждений - 1'!F6</f>
        <v>2</v>
      </c>
      <c r="Q5" s="115">
        <f>'[1]Эл-ты панельных ограждений - 1'!G6</f>
        <v>3.5230000000000001</v>
      </c>
      <c r="R5" s="89"/>
      <c r="S5" s="113">
        <f>'[1]Эл-ты панельных ограждений - 1'!I6</f>
        <v>453</v>
      </c>
      <c r="T5" s="154"/>
    </row>
    <row r="6" spans="1:20" customFormat="1" ht="21.95" customHeight="1" x14ac:dyDescent="0.2">
      <c r="A6" s="118"/>
      <c r="B6" s="55" t="s">
        <v>29</v>
      </c>
      <c r="C6" s="97" t="s">
        <v>66</v>
      </c>
      <c r="D6" s="96"/>
      <c r="E6" s="53">
        <v>16.010000000000002</v>
      </c>
      <c r="F6" s="52">
        <v>40</v>
      </c>
      <c r="G6" s="95">
        <f>IF(I6&gt;0,ROUND(I6*(1-$B$49),2),"-")</f>
        <v>2378</v>
      </c>
      <c r="H6" s="50">
        <f>IF(J6&gt;0,ROUND(J6*(1-$B$49),2),"-")</f>
        <v>2466</v>
      </c>
      <c r="I6" s="49">
        <v>2378</v>
      </c>
      <c r="J6" s="49">
        <v>2466</v>
      </c>
      <c r="K6" s="48">
        <f>IF(I6&gt;0,ROUND(((G6+$S7+($S$33*$P7))/2.5),0),"-")</f>
        <v>1211</v>
      </c>
      <c r="L6" s="47">
        <f>IF(J6&gt;0,ROUND(((H6+$S20+($S$33*$P20))/2.5),0),"-")</f>
        <v>1328</v>
      </c>
      <c r="M6" s="118"/>
      <c r="N6" s="118"/>
      <c r="O6" s="55">
        <f>'[1]Эл-ты панельных ограждений - 1'!D8</f>
        <v>1.5</v>
      </c>
      <c r="P6" s="116">
        <f>'[1]Эл-ты панельных ограждений - 1'!F8</f>
        <v>2</v>
      </c>
      <c r="Q6" s="115">
        <f>'[1]Эл-ты панельных ограждений - 1'!G8</f>
        <v>4.0649999999999995</v>
      </c>
      <c r="R6" s="89"/>
      <c r="S6" s="113">
        <f>'[1]Эл-ты панельных ограждений - 1'!I8</f>
        <v>482</v>
      </c>
    </row>
    <row r="7" spans="1:20" customFormat="1" ht="21.95" customHeight="1" x14ac:dyDescent="0.2">
      <c r="A7" s="118"/>
      <c r="B7" s="55" t="s">
        <v>28</v>
      </c>
      <c r="C7" s="97" t="s">
        <v>66</v>
      </c>
      <c r="D7" s="96"/>
      <c r="E7" s="53">
        <v>18.46</v>
      </c>
      <c r="F7" s="52">
        <v>40</v>
      </c>
      <c r="G7" s="95">
        <f>IF(I7&gt;0,ROUND(I7*(1-$B$49),2),"-")</f>
        <v>2438</v>
      </c>
      <c r="H7" s="50">
        <f>IF(J7&gt;0,ROUND(J7*(1-$B$49),2),"-")</f>
        <v>2539</v>
      </c>
      <c r="I7" s="49">
        <v>2438</v>
      </c>
      <c r="J7" s="49">
        <v>2539</v>
      </c>
      <c r="K7" s="48">
        <f>IF(I7&gt;0,ROUND(((G7+$S8+($S$33*$P8))/2.5),0),"-")</f>
        <v>1250</v>
      </c>
      <c r="L7" s="47">
        <f>IF(J7&gt;0,ROUND(((H7+$S21+($S$33*$P21))/2.5),0),"-")</f>
        <v>1392</v>
      </c>
      <c r="M7" s="118"/>
      <c r="N7" s="118"/>
      <c r="O7" s="55">
        <f>'[1]Эл-ты панельных ограждений - 1'!D9</f>
        <v>1.7</v>
      </c>
      <c r="P7" s="116">
        <f>'[1]Эл-ты панельных ограждений - 1'!F9</f>
        <v>2</v>
      </c>
      <c r="Q7" s="115">
        <f>'[1]Эл-ты панельных ограждений - 1'!G9</f>
        <v>4.6070000000000002</v>
      </c>
      <c r="R7" s="89"/>
      <c r="S7" s="113">
        <f>'[1]Эл-ты панельных ограждений - 1'!I9</f>
        <v>547</v>
      </c>
    </row>
    <row r="8" spans="1:20" customFormat="1" ht="21.95" customHeight="1" x14ac:dyDescent="0.2">
      <c r="A8" s="118"/>
      <c r="B8" s="55" t="s">
        <v>70</v>
      </c>
      <c r="C8" s="97" t="s">
        <v>66</v>
      </c>
      <c r="D8" s="96"/>
      <c r="E8" s="53">
        <v>20.9</v>
      </c>
      <c r="F8" s="52">
        <v>40</v>
      </c>
      <c r="G8" s="95">
        <f>IF(I8&gt;0,ROUND(I8*(1-$B$49),2),"-")</f>
        <v>2759</v>
      </c>
      <c r="H8" s="50">
        <f>IF(J8&gt;0,ROUND(J8*(1-$B$49),2),"-")</f>
        <v>2875</v>
      </c>
      <c r="I8" s="49">
        <v>2759</v>
      </c>
      <c r="J8" s="49">
        <v>2875</v>
      </c>
      <c r="K8" s="48">
        <f>IF(I8&gt;0,ROUND(((G8+$S9+($S$33*$P9))/2.5),0),"-")</f>
        <v>1411</v>
      </c>
      <c r="L8" s="47">
        <f>IF(J8&gt;0,ROUND(((H8+$S22+($S$33*$P22))/2.5),0),"-")</f>
        <v>1554</v>
      </c>
      <c r="M8" s="118"/>
      <c r="N8" s="118"/>
      <c r="O8" s="55">
        <f>'[1]Эл-ты панельных ограждений - 1'!D10</f>
        <v>1.9</v>
      </c>
      <c r="P8" s="116">
        <f>'[1]Эл-ты панельных ограждений - 1'!F10</f>
        <v>2</v>
      </c>
      <c r="Q8" s="115">
        <f>'[1]Эл-ты панельных ограждений - 1'!G10</f>
        <v>5.149</v>
      </c>
      <c r="R8" s="89"/>
      <c r="S8" s="113">
        <f>'[1]Эл-ты панельных ограждений - 1'!I10</f>
        <v>585</v>
      </c>
    </row>
    <row r="9" spans="1:20" customFormat="1" ht="21.95" customHeight="1" x14ac:dyDescent="0.2">
      <c r="A9" s="118"/>
      <c r="B9" s="136" t="s">
        <v>69</v>
      </c>
      <c r="C9" s="97" t="s">
        <v>66</v>
      </c>
      <c r="D9" s="96"/>
      <c r="E9" s="53">
        <v>23.35</v>
      </c>
      <c r="F9" s="52">
        <v>40</v>
      </c>
      <c r="G9" s="95">
        <f>IF(I9&gt;0,ROUND(I9*(1-$B$49),2),"-")</f>
        <v>3082</v>
      </c>
      <c r="H9" s="50">
        <f>IF(J9&gt;0,ROUND(J9*(1-$B$49),2),"-")</f>
        <v>3212</v>
      </c>
      <c r="I9" s="49">
        <v>3082</v>
      </c>
      <c r="J9" s="49">
        <v>3212</v>
      </c>
      <c r="K9" s="48">
        <f>IF(I9&gt;0,ROUND(((G9+$S10+($S$33*$P10))/2.5),0),"-")</f>
        <v>1565</v>
      </c>
      <c r="L9" s="47">
        <f>IF(J9&gt;0,ROUND(((H9+$S23+($S$33*$P23))/2.5),0),"-")</f>
        <v>1724</v>
      </c>
      <c r="M9" s="118"/>
      <c r="N9" s="118"/>
      <c r="O9" s="153">
        <f>'[1]Эл-ты панельных ограждений - 1'!D12</f>
        <v>2</v>
      </c>
      <c r="P9" s="116">
        <f>'[1]Эл-ты панельных ограждений - 1'!F12</f>
        <v>3</v>
      </c>
      <c r="Q9" s="115">
        <f>'[1]Эл-ты панельных ограждений - 1'!G12</f>
        <v>5.42</v>
      </c>
      <c r="R9" s="89"/>
      <c r="S9" s="113">
        <f>'[1]Эл-ты панельных ограждений - 1'!I12</f>
        <v>616</v>
      </c>
    </row>
    <row r="10" spans="1:20" customFormat="1" ht="21.95" customHeight="1" x14ac:dyDescent="0.2">
      <c r="A10" s="118"/>
      <c r="B10" s="136" t="s">
        <v>24</v>
      </c>
      <c r="C10" s="97" t="s">
        <v>66</v>
      </c>
      <c r="D10" s="96">
        <v>1.2</v>
      </c>
      <c r="E10" s="53">
        <v>25.8</v>
      </c>
      <c r="F10" s="52">
        <v>40</v>
      </c>
      <c r="G10" s="95">
        <f>IF(I10&gt;0,ROUND(I10*(1-$B$49),2),"-")</f>
        <v>3406</v>
      </c>
      <c r="H10" s="50">
        <f>IF(J10&gt;0,ROUND(J10*(1-$B$49),2),"-")</f>
        <v>3549</v>
      </c>
      <c r="I10" s="49">
        <v>3406</v>
      </c>
      <c r="J10" s="49">
        <v>3549</v>
      </c>
      <c r="K10" s="48">
        <f>IF(I10&gt;0,ROUND(((G10+$S12+($S$33*$P12))/2.5),0),"-")</f>
        <v>1740</v>
      </c>
      <c r="L10" s="47">
        <f>IF(J10&gt;0,ROUND(((H10+$S25+($S$33*$P25))/2.5),0),"-")</f>
        <v>1917</v>
      </c>
      <c r="M10" s="118"/>
      <c r="N10" s="118"/>
      <c r="O10" s="55">
        <f>'[1]Эл-ты панельных ограждений - 1'!D13</f>
        <v>2.2000000000000002</v>
      </c>
      <c r="P10" s="116">
        <f>'[1]Эл-ты панельных ограждений - 1'!F13</f>
        <v>3</v>
      </c>
      <c r="Q10" s="115">
        <f>'[1]Эл-ты панельных ограждений - 1'!G13</f>
        <v>5.9620000000000006</v>
      </c>
      <c r="R10" s="89"/>
      <c r="S10" s="113">
        <f>'[1]Эл-ты панельных ограждений - 1'!I13</f>
        <v>678</v>
      </c>
    </row>
    <row r="11" spans="1:20" customFormat="1" ht="21.95" customHeight="1" x14ac:dyDescent="0.2">
      <c r="A11" s="118"/>
      <c r="B11" s="136" t="s">
        <v>23</v>
      </c>
      <c r="C11" s="97" t="s">
        <v>66</v>
      </c>
      <c r="D11" s="96"/>
      <c r="E11" s="53">
        <v>28.25</v>
      </c>
      <c r="F11" s="52">
        <v>40</v>
      </c>
      <c r="G11" s="95">
        <f>IF(I11&gt;0,ROUND(I11*(1-$B$49),2),"-")</f>
        <v>3729</v>
      </c>
      <c r="H11" s="50">
        <f>IF(J11&gt;0,ROUND(J11*(1-$B$49),2),"-")</f>
        <v>3885</v>
      </c>
      <c r="I11" s="49">
        <v>3729</v>
      </c>
      <c r="J11" s="49">
        <v>3885</v>
      </c>
      <c r="K11" s="48">
        <f>IF(I11&gt;0,ROUND(((G11+$S13+($S$33*$P13))/2.5),0),"-")</f>
        <v>1927</v>
      </c>
      <c r="L11" s="47">
        <f>IF(J11&gt;0,ROUND(((H11+$S26+($S$33*$P26))/2.5),0),"-")</f>
        <v>2134</v>
      </c>
      <c r="M11" s="118"/>
      <c r="N11" s="118"/>
      <c r="O11" s="55">
        <f>'[1]Эл-ты панельных ограждений - 1'!D14</f>
        <v>2.4</v>
      </c>
      <c r="P11" s="116">
        <f>'[1]Эл-ты панельных ограждений - 1'!F14</f>
        <v>3</v>
      </c>
      <c r="Q11" s="115">
        <f>'[1]Эл-ты панельных ограждений - 1'!G14</f>
        <v>6.5039999999999996</v>
      </c>
      <c r="R11" s="89"/>
      <c r="S11" s="113">
        <f>'[1]Эл-ты панельных ограждений - 1'!I14</f>
        <v>736</v>
      </c>
    </row>
    <row r="12" spans="1:20" customFormat="1" ht="21.95" customHeight="1" x14ac:dyDescent="0.2">
      <c r="A12" s="118"/>
      <c r="B12" s="136" t="s">
        <v>22</v>
      </c>
      <c r="C12" s="97" t="s">
        <v>66</v>
      </c>
      <c r="D12" s="96">
        <v>1.2</v>
      </c>
      <c r="E12" s="53">
        <v>30.69</v>
      </c>
      <c r="F12" s="52">
        <v>40</v>
      </c>
      <c r="G12" s="95">
        <f>IF(I12&gt;0,ROUND(I12*(1-$B$49),2),"-")</f>
        <v>4052</v>
      </c>
      <c r="H12" s="50">
        <f>IF(J12&gt;0,ROUND(J12*(1-$B$49),2),"-")</f>
        <v>4222</v>
      </c>
      <c r="I12" s="49">
        <v>4052</v>
      </c>
      <c r="J12" s="49">
        <v>4222</v>
      </c>
      <c r="K12" s="48">
        <f>IF(I12&gt;0,ROUND(((G12+$S13+($S$33*$P13))/2.5),0),"-")</f>
        <v>2056</v>
      </c>
      <c r="L12" s="47">
        <f>IF(J12&gt;0,ROUND(((H12+$S26+($S$33*$P26))/2.5),0),"-")</f>
        <v>2269</v>
      </c>
      <c r="M12" s="118"/>
      <c r="N12" s="118"/>
      <c r="O12" s="55">
        <f>'[1]Эл-ты панельных ограждений - 1'!D16</f>
        <v>2.5</v>
      </c>
      <c r="P12" s="116">
        <f>'[1]Эл-ты панельных ограждений - 1'!F16</f>
        <v>4</v>
      </c>
      <c r="Q12" s="115">
        <f>'[1]Эл-ты панельных ограждений - 1'!G16</f>
        <v>6.7750000000000004</v>
      </c>
      <c r="R12" s="89"/>
      <c r="S12" s="113">
        <f>'[1]Эл-ты панельных ограждений - 1'!I16</f>
        <v>740</v>
      </c>
    </row>
    <row r="13" spans="1:20" customFormat="1" ht="21.95" customHeight="1" x14ac:dyDescent="0.2">
      <c r="A13" s="118"/>
      <c r="B13" s="136" t="s">
        <v>21</v>
      </c>
      <c r="C13" s="97" t="s">
        <v>66</v>
      </c>
      <c r="D13" s="96"/>
      <c r="E13" s="53">
        <v>31.83</v>
      </c>
      <c r="F13" s="52">
        <v>40</v>
      </c>
      <c r="G13" s="95">
        <f>IF(I13&gt;0,ROUND(I13*(1-$B$49),2),"-")</f>
        <v>4202</v>
      </c>
      <c r="H13" s="50">
        <f>IF(J13&gt;0,ROUND(J13*(1-$B$49),2),"-")</f>
        <v>4378</v>
      </c>
      <c r="I13" s="49">
        <v>4202</v>
      </c>
      <c r="J13" s="49">
        <v>4378</v>
      </c>
      <c r="K13" s="48">
        <f>IF(I13&gt;0,ROUND(((G13+$S15+($S$33*$P15))/2.5),0),"-")</f>
        <v>2488</v>
      </c>
      <c r="L13" s="47">
        <f>IF(J13&gt;0,ROUND(((H13+$S31+($S$33*$P31))/2.5),0),"-")</f>
        <v>2838</v>
      </c>
      <c r="M13" s="118"/>
      <c r="N13" s="118"/>
      <c r="O13" s="55">
        <f>'[1]Эл-ты панельных ограждений - 1'!D18</f>
        <v>3</v>
      </c>
      <c r="P13" s="116">
        <f>'[1]Эл-ты панельных ограждений - 1'!F18</f>
        <v>4</v>
      </c>
      <c r="Q13" s="115">
        <f>'[1]Эл-ты панельных ограждений - 1'!G18</f>
        <v>8.129999999999999</v>
      </c>
      <c r="R13" s="89"/>
      <c r="S13" s="113">
        <f>'[1]Эл-ты панельных ограждений - 1'!I18</f>
        <v>885</v>
      </c>
    </row>
    <row r="14" spans="1:20" customFormat="1" ht="21.95" customHeight="1" x14ac:dyDescent="0.2">
      <c r="A14" s="118"/>
      <c r="B14" s="136" t="s">
        <v>20</v>
      </c>
      <c r="C14" s="135" t="s">
        <v>66</v>
      </c>
      <c r="D14" s="134"/>
      <c r="E14" s="97">
        <v>34.18</v>
      </c>
      <c r="F14" s="52">
        <v>40</v>
      </c>
      <c r="G14" s="95">
        <f>IF(I14&gt;0,ROUND(I14*(1-$B$49),2),"-")</f>
        <v>4512</v>
      </c>
      <c r="H14" s="50">
        <f>IF(J14&gt;0,ROUND(J14*(1-$B$49),2),"-")</f>
        <v>4701</v>
      </c>
      <c r="I14" s="49">
        <v>4512</v>
      </c>
      <c r="J14" s="49">
        <v>4701</v>
      </c>
      <c r="K14" s="48">
        <f>IF(I14&gt;0,ROUND(((G14+$S15+($S$33*$P15))/2.5),0),"-")</f>
        <v>2612</v>
      </c>
      <c r="L14" s="47">
        <f>IF(J14&gt;0,ROUND(((H14+$S31+($S$33*$P31))/2.5),0),"-")</f>
        <v>2968</v>
      </c>
      <c r="M14" s="118"/>
      <c r="N14" s="109"/>
      <c r="O14" s="45">
        <f>'[1]Эл-ты панельных ограждений - 1'!D19</f>
        <v>4</v>
      </c>
      <c r="P14" s="108">
        <f>'[1]Эл-ты панельных ограждений - 1'!F19</f>
        <v>6</v>
      </c>
      <c r="Q14" s="107">
        <f>'[1]Эл-ты панельных ограждений - 1'!G19</f>
        <v>10.84</v>
      </c>
      <c r="R14" s="77"/>
      <c r="S14" s="105">
        <f>'[1]Эл-ты панельных ограждений - 1'!I19</f>
        <v>1180</v>
      </c>
    </row>
    <row r="15" spans="1:20" customFormat="1" ht="21.95" customHeight="1" x14ac:dyDescent="0.2">
      <c r="A15" s="118"/>
      <c r="B15" s="136" t="s">
        <v>19</v>
      </c>
      <c r="C15" s="135" t="s">
        <v>66</v>
      </c>
      <c r="D15" s="134"/>
      <c r="E15" s="97">
        <v>36.54</v>
      </c>
      <c r="F15" s="52">
        <v>40</v>
      </c>
      <c r="G15" s="95">
        <f>IF(I15&gt;0,ROUND(I15*(1-$B$49),2),"-")</f>
        <v>5025</v>
      </c>
      <c r="H15" s="50">
        <f>IF(J15&gt;0,ROUND(J15*(1-$B$49),2),"-")</f>
        <v>5227</v>
      </c>
      <c r="I15" s="49">
        <v>5025</v>
      </c>
      <c r="J15" s="49">
        <v>5227</v>
      </c>
      <c r="K15" s="48">
        <f>IF(I15&gt;0,ROUND(((G15+$S15+($S$33*$P15))/2.5),0),"-")</f>
        <v>2817</v>
      </c>
      <c r="L15" s="47">
        <f>IF(J15&gt;0,ROUND(((H15+$S31+($S$33*$P31))/2.5),0),"-")</f>
        <v>3178</v>
      </c>
      <c r="M15" s="118"/>
      <c r="N15" s="117" t="s">
        <v>36</v>
      </c>
      <c r="O15" s="55">
        <f>'[1]Эл-ты панельных ограждений - 1'!D22</f>
        <v>4</v>
      </c>
      <c r="P15" s="142">
        <f>'[1]Эл-ты панельных ограждений - 1'!F22</f>
        <v>6</v>
      </c>
      <c r="Q15" s="115">
        <f>'[1]Эл-ты панельных ограждений - 1'!G22</f>
        <v>15.52</v>
      </c>
      <c r="R15" s="138">
        <f>'[1]Эл-ты панельных ограждений - 1'!H20</f>
        <v>64</v>
      </c>
      <c r="S15" s="113">
        <f>'[1]Эл-ты панельных ограждений - 1'!I22</f>
        <v>1712</v>
      </c>
    </row>
    <row r="16" spans="1:20" customFormat="1" ht="21.95" customHeight="1" x14ac:dyDescent="0.2">
      <c r="A16" s="118"/>
      <c r="B16" s="136" t="s">
        <v>68</v>
      </c>
      <c r="C16" s="135" t="s">
        <v>66</v>
      </c>
      <c r="D16" s="134"/>
      <c r="E16" s="97">
        <v>38.89</v>
      </c>
      <c r="F16" s="52">
        <v>40</v>
      </c>
      <c r="G16" s="95">
        <f>IF(I16&gt;0,ROUND(I16*(1-$B$49),2),"-")</f>
        <v>5348</v>
      </c>
      <c r="H16" s="50">
        <f>IF(J16&gt;0,ROUND(J16*(1-$B$49),2),"-")</f>
        <v>5562</v>
      </c>
      <c r="I16" s="49">
        <v>5348</v>
      </c>
      <c r="J16" s="49">
        <v>5562</v>
      </c>
      <c r="K16" s="48">
        <f>IF(I16&gt;0,ROUND(((G16+$S15+($S$33*$P15))/2.5),0),"-")</f>
        <v>2946</v>
      </c>
      <c r="L16" s="47">
        <f>IF(J16&gt;0,ROUND(((H16+$S31+($S$33*$P31))/2.5),0),"-")</f>
        <v>3312</v>
      </c>
      <c r="M16" s="109"/>
      <c r="N16" s="109"/>
      <c r="O16" s="141">
        <f>'[1]Эл-ты панельных ограждений - 1'!D23</f>
        <v>5</v>
      </c>
      <c r="P16" s="140">
        <f>'[1]Эл-ты панельных ограждений - 1'!F23</f>
        <v>8</v>
      </c>
      <c r="Q16" s="139">
        <f>'[1]Эл-ты панельных ограждений - 1'!G23</f>
        <v>19.399999999999999</v>
      </c>
      <c r="R16" s="138">
        <f>'[1]Эл-ты панельных ограждений - 1'!H23</f>
        <v>0</v>
      </c>
      <c r="S16" s="137">
        <f>'[1]Эл-ты панельных ограждений - 1'!I23</f>
        <v>2140</v>
      </c>
    </row>
    <row r="17" spans="1:19" customFormat="1" ht="21.95" customHeight="1" x14ac:dyDescent="0.2">
      <c r="A17" s="109"/>
      <c r="B17" s="190" t="s">
        <v>67</v>
      </c>
      <c r="C17" s="192" t="s">
        <v>66</v>
      </c>
      <c r="D17" s="191"/>
      <c r="E17" s="87">
        <v>41.24</v>
      </c>
      <c r="F17" s="84">
        <v>40</v>
      </c>
      <c r="G17" s="83">
        <f>IF(I17&gt;0,ROUND(I17*(1-$B$49),2),"-")</f>
        <v>5672</v>
      </c>
      <c r="H17" s="40">
        <f>IF(J17&gt;0,ROUND(J17*(1-$B$49),2),"-")</f>
        <v>5898</v>
      </c>
      <c r="I17" s="39">
        <v>5672</v>
      </c>
      <c r="J17" s="39">
        <v>5898</v>
      </c>
      <c r="K17" s="38">
        <f>IF(I17&gt;0,ROUND(((G17+$S16+($S$33*$P16))/2.5),0),"-")</f>
        <v>3288</v>
      </c>
      <c r="L17" s="37">
        <f>IF(J17&gt;0,ROUND(((H17+$S32+($S$33*$P32))/2.5),0),"-")</f>
        <v>3487</v>
      </c>
      <c r="M17" s="117" t="s">
        <v>42</v>
      </c>
      <c r="N17" s="117" t="s">
        <v>41</v>
      </c>
      <c r="O17" s="74">
        <f>'[1]Эл-ты панельных ограждений - 1'!D27</f>
        <v>1.1000000000000001</v>
      </c>
      <c r="P17" s="124">
        <f>'[1]Эл-ты панельных ограждений - 1'!F27</f>
        <v>2</v>
      </c>
      <c r="Q17" s="123">
        <f>'[1]Эл-ты панельных ограждений - 1'!G27</f>
        <v>2.9810000000000003</v>
      </c>
      <c r="R17" s="99">
        <f>'[1]Эл-ты панельных ограждений - 1'!H26</f>
        <v>96</v>
      </c>
      <c r="S17" s="122">
        <f>'[1]Эл-ты панельных ограждений - 1'!I27</f>
        <v>500</v>
      </c>
    </row>
    <row r="18" spans="1:19" customFormat="1" ht="21.95" customHeight="1" x14ac:dyDescent="0.2">
      <c r="A18" s="117" t="s">
        <v>71</v>
      </c>
      <c r="B18" s="133" t="s">
        <v>30</v>
      </c>
      <c r="C18" s="132" t="s">
        <v>66</v>
      </c>
      <c r="D18" s="131"/>
      <c r="E18" s="72">
        <v>22.58</v>
      </c>
      <c r="F18" s="71">
        <v>20</v>
      </c>
      <c r="G18" s="130">
        <f>IF(I18&gt;0,ROUND(I18*(1-$B$49),2),"-")</f>
        <v>3478</v>
      </c>
      <c r="H18" s="69">
        <f>IF(J18&gt;0,ROUND(J18*(1-$B$49),2),"-")</f>
        <v>3604</v>
      </c>
      <c r="I18" s="68">
        <v>3478</v>
      </c>
      <c r="J18" s="68">
        <v>3604</v>
      </c>
      <c r="K18" s="67">
        <f>IF(I18&gt;0,ROUND(((G18+S6+($S$33*P6))/2.5),0),"-")</f>
        <v>1625</v>
      </c>
      <c r="L18" s="66">
        <f>IF(I18&gt;0,ROUND(((H18+S19+($S$33*P19))/2.5),0),"-")</f>
        <v>1748</v>
      </c>
      <c r="M18" s="118"/>
      <c r="N18" s="118"/>
      <c r="O18" s="55">
        <f>'[1]Эл-ты панельных ограждений - 1'!D28</f>
        <v>1.3</v>
      </c>
      <c r="P18" s="116">
        <f>'[1]Эл-ты панельных ограждений - 1'!F28</f>
        <v>2</v>
      </c>
      <c r="Q18" s="115">
        <f>'[1]Эл-ты панельных ограждений - 1'!G28</f>
        <v>3.5230000000000001</v>
      </c>
      <c r="R18" s="89"/>
      <c r="S18" s="113">
        <f>'[1]Эл-ты панельных ограждений - 1'!I28</f>
        <v>591</v>
      </c>
    </row>
    <row r="19" spans="1:19" customFormat="1" ht="21.95" customHeight="1" x14ac:dyDescent="0.2">
      <c r="A19" s="118"/>
      <c r="B19" s="55" t="s">
        <v>29</v>
      </c>
      <c r="C19" s="97" t="s">
        <v>66</v>
      </c>
      <c r="D19" s="96"/>
      <c r="E19" s="53">
        <v>26.63</v>
      </c>
      <c r="F19" s="52">
        <v>20</v>
      </c>
      <c r="G19" s="95">
        <f>IF(I19&gt;0,ROUND(I19*(1-$B$49),2),"-")</f>
        <v>4103</v>
      </c>
      <c r="H19" s="50">
        <f>IF(J19&gt;0,ROUND(J19*(1-$B$49),2),"-")</f>
        <v>4248</v>
      </c>
      <c r="I19" s="49">
        <v>4103</v>
      </c>
      <c r="J19" s="49">
        <v>4248</v>
      </c>
      <c r="K19" s="48">
        <f>IF(I19&gt;0,ROUND(((G19+S7+($S$33*P7))/2.5),0),"-")</f>
        <v>1901</v>
      </c>
      <c r="L19" s="47">
        <f>IF(I19&gt;0,ROUND(((H19+S20+($S$33*P20))/2.5),0),"-")</f>
        <v>2041</v>
      </c>
      <c r="M19" s="118"/>
      <c r="N19" s="118"/>
      <c r="O19" s="55">
        <f>'[1]Эл-ты панельных ограждений - 1'!D30</f>
        <v>1.5</v>
      </c>
      <c r="P19" s="116">
        <f>'[1]Эл-ты панельных ограждений - 1'!F30</f>
        <v>2</v>
      </c>
      <c r="Q19" s="115">
        <f>'[1]Эл-ты панельных ограждений - 1'!G30</f>
        <v>4.0649999999999995</v>
      </c>
      <c r="R19" s="89"/>
      <c r="S19" s="113">
        <f>'[1]Эл-ты панельных ограждений - 1'!I30</f>
        <v>663</v>
      </c>
    </row>
    <row r="20" spans="1:19" customFormat="1" ht="21.95" customHeight="1" x14ac:dyDescent="0.2">
      <c r="A20" s="118"/>
      <c r="B20" s="55" t="s">
        <v>28</v>
      </c>
      <c r="C20" s="97" t="s">
        <v>66</v>
      </c>
      <c r="D20" s="96"/>
      <c r="E20" s="53">
        <v>30.68</v>
      </c>
      <c r="F20" s="52">
        <v>20</v>
      </c>
      <c r="G20" s="95">
        <f>IF(I20&gt;0,ROUND(I20*(1-$B$49),2),"-")</f>
        <v>4220</v>
      </c>
      <c r="H20" s="50">
        <f>IF(J20&gt;0,ROUND(J20*(1-$B$49),2),"-")</f>
        <v>4389</v>
      </c>
      <c r="I20" s="49">
        <v>4220</v>
      </c>
      <c r="J20" s="49">
        <v>4389</v>
      </c>
      <c r="K20" s="48">
        <f>IF(I20&gt;0,ROUND(((G20+S8+($S$33*P8))/2.5),0),"-")</f>
        <v>1963</v>
      </c>
      <c r="L20" s="47">
        <f>IF(I20&gt;0,ROUND(((H20+S21+($S$33*P21))/2.5),0),"-")</f>
        <v>2132</v>
      </c>
      <c r="M20" s="118"/>
      <c r="N20" s="118"/>
      <c r="O20" s="55">
        <f>'[1]Эл-ты панельных ограждений - 1'!D31</f>
        <v>1.7</v>
      </c>
      <c r="P20" s="116">
        <f>'[1]Эл-ты панельных ограждений - 1'!F31</f>
        <v>2</v>
      </c>
      <c r="Q20" s="115">
        <f>'[1]Эл-ты панельных ограждений - 1'!G31</f>
        <v>4.6070000000000002</v>
      </c>
      <c r="R20" s="89"/>
      <c r="S20" s="113">
        <f>'[1]Эл-ты панельных ограждений - 1'!I31</f>
        <v>752</v>
      </c>
    </row>
    <row r="21" spans="1:19" customFormat="1" ht="21.95" customHeight="1" x14ac:dyDescent="0.2">
      <c r="A21" s="118"/>
      <c r="B21" s="55" t="s">
        <v>70</v>
      </c>
      <c r="C21" s="97" t="s">
        <v>66</v>
      </c>
      <c r="D21" s="96"/>
      <c r="E21" s="53">
        <v>34.74</v>
      </c>
      <c r="F21" s="52">
        <v>20</v>
      </c>
      <c r="G21" s="95">
        <f>IF(I21&gt;0,ROUND(I21*(1-$B$49),2),"-")</f>
        <v>4778</v>
      </c>
      <c r="H21" s="50">
        <f>IF(J21&gt;0,ROUND(J21*(1-$B$49),2),"-")</f>
        <v>4970</v>
      </c>
      <c r="I21" s="49">
        <v>4778</v>
      </c>
      <c r="J21" s="49">
        <v>4970</v>
      </c>
      <c r="K21" s="48">
        <f>IF(I21&gt;0,ROUND(((G21+S9+($S$33*P9))/2.5),0),"-")</f>
        <v>2219</v>
      </c>
      <c r="L21" s="47">
        <f>IF(I21&gt;0,ROUND(((H21+S22+($S$33*P22))/2.5),0),"-")</f>
        <v>2392</v>
      </c>
      <c r="M21" s="118"/>
      <c r="N21" s="118"/>
      <c r="O21" s="55">
        <f>'[1]Эл-ты панельных ограждений - 1'!D32</f>
        <v>1.9</v>
      </c>
      <c r="P21" s="116">
        <f>'[1]Эл-ты панельных ограждений - 1'!F32</f>
        <v>2</v>
      </c>
      <c r="Q21" s="115">
        <f>'[1]Эл-ты панельных ограждений - 1'!G32</f>
        <v>5.149</v>
      </c>
      <c r="R21" s="89"/>
      <c r="S21" s="113">
        <f>'[1]Эл-ты панельных ограждений - 1'!I32</f>
        <v>839</v>
      </c>
    </row>
    <row r="22" spans="1:19" customFormat="1" ht="21.95" customHeight="1" x14ac:dyDescent="0.2">
      <c r="A22" s="118"/>
      <c r="B22" s="136" t="s">
        <v>69</v>
      </c>
      <c r="C22" s="97" t="s">
        <v>66</v>
      </c>
      <c r="D22" s="96"/>
      <c r="E22" s="53">
        <v>38.79</v>
      </c>
      <c r="F22" s="52">
        <v>20</v>
      </c>
      <c r="G22" s="95">
        <f>IF(I22&gt;0,ROUND(I22*(1-$B$49),2),"-")</f>
        <v>5335</v>
      </c>
      <c r="H22" s="50">
        <f>IF(J22&gt;0,ROUND(J22*(1-$B$49),2),"-")</f>
        <v>5548</v>
      </c>
      <c r="I22" s="49">
        <v>5335</v>
      </c>
      <c r="J22" s="49">
        <v>5548</v>
      </c>
      <c r="K22" s="48">
        <f>IF(I22&gt;0,ROUND(((G22+S10+($S$33*P10))/2.5),0),"-")</f>
        <v>2466</v>
      </c>
      <c r="L22" s="47">
        <f>IF(I22&gt;0,ROUND(((H22+S23+($S$33*P23))/2.5),0),"-")</f>
        <v>2658</v>
      </c>
      <c r="M22" s="118"/>
      <c r="N22" s="118"/>
      <c r="O22" s="55">
        <f>'[1]Эл-ты панельных ограждений - 1'!D34</f>
        <v>2</v>
      </c>
      <c r="P22" s="116">
        <f>'[1]Эл-ты панельных ограждений - 1'!F34</f>
        <v>3</v>
      </c>
      <c r="Q22" s="115">
        <f>'[1]Эл-ты панельных ограждений - 1'!G34</f>
        <v>5.42</v>
      </c>
      <c r="R22" s="89"/>
      <c r="S22" s="113">
        <f>'[1]Эл-ты панельных ограждений - 1'!I34</f>
        <v>857</v>
      </c>
    </row>
    <row r="23" spans="1:19" customFormat="1" ht="21.95" customHeight="1" x14ac:dyDescent="0.2">
      <c r="A23" s="118"/>
      <c r="B23" s="136" t="s">
        <v>24</v>
      </c>
      <c r="C23" s="97" t="s">
        <v>66</v>
      </c>
      <c r="D23" s="96"/>
      <c r="E23" s="53">
        <v>42.85</v>
      </c>
      <c r="F23" s="52">
        <v>20</v>
      </c>
      <c r="G23" s="95">
        <f>IF(I23&gt;0,ROUND(I23*(1-$B$49),2),"-")</f>
        <v>5894</v>
      </c>
      <c r="H23" s="50">
        <f>IF(J23&gt;0,ROUND(J23*(1-$B$49),2),"-")</f>
        <v>6129</v>
      </c>
      <c r="I23" s="49">
        <v>5894</v>
      </c>
      <c r="J23" s="49">
        <v>6129</v>
      </c>
      <c r="K23" s="48">
        <f>IF(I23&gt;0,ROUND(((G23+S12+($S$33*P12))/2.5),0),"-")</f>
        <v>2735</v>
      </c>
      <c r="L23" s="47">
        <f>IF(I23&gt;0,ROUND(((H23+S25+($S$33*P25))/2.5),0),"-")</f>
        <v>2949</v>
      </c>
      <c r="M23" s="118"/>
      <c r="N23" s="118"/>
      <c r="O23" s="55">
        <f>'[1]Эл-ты панельных ограждений - 1'!D35</f>
        <v>2.2000000000000002</v>
      </c>
      <c r="P23" s="116">
        <f>'[1]Эл-ты панельных ограждений - 1'!F35</f>
        <v>3</v>
      </c>
      <c r="Q23" s="115">
        <f>'[1]Эл-ты панельных ограждений - 1'!G35</f>
        <v>5.9620000000000006</v>
      </c>
      <c r="R23" s="89"/>
      <c r="S23" s="113">
        <f>'[1]Эл-ты панельных ограждений - 1'!I35</f>
        <v>944</v>
      </c>
    </row>
    <row r="24" spans="1:19" customFormat="1" ht="21.95" customHeight="1" x14ac:dyDescent="0.2">
      <c r="A24" s="118"/>
      <c r="B24" s="136" t="s">
        <v>23</v>
      </c>
      <c r="C24" s="97" t="s">
        <v>66</v>
      </c>
      <c r="D24" s="96"/>
      <c r="E24" s="53">
        <v>46.9</v>
      </c>
      <c r="F24" s="52">
        <v>20</v>
      </c>
      <c r="G24" s="95">
        <f>IF(I24&gt;0,ROUND(I24*(1-$B$49),2),"-")</f>
        <v>6450</v>
      </c>
      <c r="H24" s="50">
        <f>IF(J24&gt;0,ROUND(J24*(1-$B$49),2),"-")</f>
        <v>6708</v>
      </c>
      <c r="I24" s="49">
        <v>6450</v>
      </c>
      <c r="J24" s="49">
        <v>6708</v>
      </c>
      <c r="K24" s="48">
        <f>IF(I24&gt;0,ROUND(((G24+S13+($S$33*P13))/2.5),0),"-")</f>
        <v>3016</v>
      </c>
      <c r="L24" s="47">
        <f>IF(I24&gt;0,ROUND(((H24+S26+($S$33*P26))/2.5),0),"-")</f>
        <v>3263</v>
      </c>
      <c r="M24" s="118"/>
      <c r="N24" s="118"/>
      <c r="O24" s="55">
        <f>'[1]Эл-ты панельных ограждений - 1'!D36</f>
        <v>2.4</v>
      </c>
      <c r="P24" s="116">
        <f>'[1]Эл-ты панельных ограждений - 1'!F36</f>
        <v>3</v>
      </c>
      <c r="Q24" s="115">
        <f>'[1]Эл-ты панельных ограждений - 1'!G36</f>
        <v>6.5039999999999996</v>
      </c>
      <c r="R24" s="89"/>
      <c r="S24" s="113">
        <f>'[1]Эл-ты панельных ограждений - 1'!I36</f>
        <v>998</v>
      </c>
    </row>
    <row r="25" spans="1:19" customFormat="1" ht="21.95" customHeight="1" x14ac:dyDescent="0.2">
      <c r="A25" s="118"/>
      <c r="B25" s="136" t="s">
        <v>22</v>
      </c>
      <c r="C25" s="97" t="s">
        <v>66</v>
      </c>
      <c r="D25" s="96"/>
      <c r="E25" s="53">
        <v>50.96</v>
      </c>
      <c r="F25" s="52">
        <v>20</v>
      </c>
      <c r="G25" s="95">
        <f>IF(I25&gt;0,ROUND(I25*(1-$B$49),2),"-")</f>
        <v>7007</v>
      </c>
      <c r="H25" s="50">
        <f>IF(J25&gt;0,ROUND(J25*(1-$B$49),2),"-")</f>
        <v>7289</v>
      </c>
      <c r="I25" s="49">
        <v>7007</v>
      </c>
      <c r="J25" s="49">
        <v>7289</v>
      </c>
      <c r="K25" s="48">
        <f>IF(I25&gt;0,ROUND(((G25+S13+($S$33*P13))/2.5),0),"-")</f>
        <v>3238</v>
      </c>
      <c r="L25" s="47">
        <f>IF(I25&gt;0,ROUND(((H25+S26+($S$33*P26))/2.5),0),"-")</f>
        <v>3496</v>
      </c>
      <c r="M25" s="118"/>
      <c r="N25" s="118"/>
      <c r="O25" s="55">
        <f>'[1]Эл-ты панельных ограждений - 1'!D38</f>
        <v>2.5</v>
      </c>
      <c r="P25" s="116">
        <f>'[1]Эл-ты панельных ограждений - 1'!F38</f>
        <v>4</v>
      </c>
      <c r="Q25" s="115">
        <f>'[1]Эл-ты панельных ограждений - 1'!G38</f>
        <v>6.7750000000000004</v>
      </c>
      <c r="R25" s="89"/>
      <c r="S25" s="113">
        <f>'[1]Эл-ты панельных ограждений - 1'!I38</f>
        <v>1039</v>
      </c>
    </row>
    <row r="26" spans="1:19" customFormat="1" ht="21.95" customHeight="1" x14ac:dyDescent="0.2">
      <c r="A26" s="118"/>
      <c r="B26" s="136" t="s">
        <v>21</v>
      </c>
      <c r="C26" s="97" t="s">
        <v>66</v>
      </c>
      <c r="D26" s="96"/>
      <c r="E26" s="53">
        <v>52.84</v>
      </c>
      <c r="F26" s="52">
        <v>20</v>
      </c>
      <c r="G26" s="95">
        <f>IF(I26&gt;0,ROUND(I26*(1-$B$49),2),"-")</f>
        <v>7267</v>
      </c>
      <c r="H26" s="50">
        <f>IF(J26&gt;0,ROUND(J26*(1-$B$49),2),"-")</f>
        <v>7557</v>
      </c>
      <c r="I26" s="49">
        <v>7267</v>
      </c>
      <c r="J26" s="49">
        <v>7557</v>
      </c>
      <c r="K26" s="48">
        <f>IF(I26&gt;0,ROUND(((G26+S15+($S$33*P15))/2.5),0),"-")</f>
        <v>3714</v>
      </c>
      <c r="L26" s="47">
        <f>IF(I26&gt;0,ROUND(((H26+S26+($S$33*P26))/2.5),0),"-")</f>
        <v>3603</v>
      </c>
      <c r="M26" s="118"/>
      <c r="N26" s="118"/>
      <c r="O26" s="55">
        <f>'[1]Эл-ты панельных ограждений - 1'!D40</f>
        <v>3</v>
      </c>
      <c r="P26" s="116">
        <f>'[1]Эл-ты панельных ограждений - 1'!F40</f>
        <v>4</v>
      </c>
      <c r="Q26" s="115">
        <f>'[1]Эл-ты панельных ограждений - 1'!G40</f>
        <v>8.129999999999999</v>
      </c>
      <c r="R26" s="89"/>
      <c r="S26" s="113">
        <f>'[1]Эл-ты панельных ограждений - 1'!I40</f>
        <v>1246</v>
      </c>
    </row>
    <row r="27" spans="1:19" customFormat="1" ht="21.95" customHeight="1" x14ac:dyDescent="0.2">
      <c r="A27" s="118"/>
      <c r="B27" s="136" t="s">
        <v>20</v>
      </c>
      <c r="C27" s="111" t="s">
        <v>66</v>
      </c>
      <c r="D27" s="110"/>
      <c r="E27" s="58">
        <v>56.73</v>
      </c>
      <c r="F27" s="57">
        <v>20</v>
      </c>
      <c r="G27" s="95">
        <f>IF(I27&gt;0,ROUND(I27*(1-$B$49),2),"-")</f>
        <v>7801</v>
      </c>
      <c r="H27" s="50">
        <f>IF(J27&gt;0,ROUND(J27*(1-$B$49),2),"-")</f>
        <v>8114</v>
      </c>
      <c r="I27" s="49">
        <v>7801</v>
      </c>
      <c r="J27" s="49">
        <v>8114</v>
      </c>
      <c r="K27" s="48">
        <f>IF(I27&gt;0,ROUND(((G27+S15+($S$33*P15))/2.5),0),"-")</f>
        <v>3928</v>
      </c>
      <c r="L27" s="47">
        <f>IF(I27&gt;0,ROUND(((H27+S31+($S$33*P31))/2.5),0),"-")</f>
        <v>4333</v>
      </c>
      <c r="M27" s="118"/>
      <c r="N27" s="118"/>
      <c r="O27" s="128">
        <f>'[1]Эл-ты панельных ограждений - 1'!D41</f>
        <v>4</v>
      </c>
      <c r="P27" s="127">
        <f>'[1]Эл-ты панельных ограждений - 1'!F41</f>
        <v>6</v>
      </c>
      <c r="Q27" s="126">
        <f>'[1]Эл-ты панельных ограждений - 1'!G41</f>
        <v>10.84</v>
      </c>
      <c r="R27" s="89"/>
      <c r="S27" s="125">
        <f>'[1]Эл-ты панельных ограждений - 1'!I41</f>
        <v>1621</v>
      </c>
    </row>
    <row r="28" spans="1:19" customFormat="1" ht="21.95" customHeight="1" x14ac:dyDescent="0.2">
      <c r="A28" s="118"/>
      <c r="B28" s="136" t="s">
        <v>19</v>
      </c>
      <c r="C28" s="97" t="s">
        <v>66</v>
      </c>
      <c r="D28" s="96"/>
      <c r="E28" s="53">
        <v>60.63</v>
      </c>
      <c r="F28" s="52">
        <v>20</v>
      </c>
      <c r="G28" s="95">
        <f>IF(I28&gt;0,ROUND(I28*(1-$B$49),2),"-")</f>
        <v>8670</v>
      </c>
      <c r="H28" s="50">
        <f>IF(J28&gt;0,ROUND(J28*(1-$B$49),2),"-")</f>
        <v>9005</v>
      </c>
      <c r="I28" s="49">
        <v>8670</v>
      </c>
      <c r="J28" s="49">
        <v>9005</v>
      </c>
      <c r="K28" s="48">
        <f>IF(I28&gt;0,ROUND(((G28+S15+($S$33*P15))/2.5),0),"-")</f>
        <v>4275</v>
      </c>
      <c r="L28" s="47">
        <f>IF(I28&gt;0,ROUND(((H28+S31+($S$33*P31))/2.5),0),"-")</f>
        <v>4689</v>
      </c>
      <c r="M28" s="118"/>
      <c r="N28" s="117" t="s">
        <v>39</v>
      </c>
      <c r="O28" s="74">
        <f>'[1]Эл-ты панельных ограждений - 1'!D24</f>
        <v>4</v>
      </c>
      <c r="P28" s="124">
        <f>'[1]Эл-ты панельных ограждений - 1'!F24</f>
        <v>6</v>
      </c>
      <c r="Q28" s="123">
        <f>'[1]Эл-ты панельных ограждений - 1'!G24</f>
        <v>16.72</v>
      </c>
      <c r="R28" s="114">
        <f>'[1]Эл-ты панельных ограждений - 1'!H24</f>
        <v>72</v>
      </c>
      <c r="S28" s="122">
        <f>'[1]Эл-ты панельных ограждений - 1'!I24</f>
        <v>2654</v>
      </c>
    </row>
    <row r="29" spans="1:19" customFormat="1" ht="21.95" customHeight="1" x14ac:dyDescent="0.2">
      <c r="A29" s="118"/>
      <c r="B29" s="136" t="s">
        <v>68</v>
      </c>
      <c r="C29" s="97" t="s">
        <v>66</v>
      </c>
      <c r="D29" s="96"/>
      <c r="E29" s="53">
        <v>64.52</v>
      </c>
      <c r="F29" s="52">
        <v>20</v>
      </c>
      <c r="G29" s="95">
        <f>IF(I29&gt;0,ROUND(I29*(1-$B$49),2),"-")</f>
        <v>9227</v>
      </c>
      <c r="H29" s="50">
        <f>IF(J29&gt;0,ROUND(J29*(1-$B$49),2),"-")</f>
        <v>9583</v>
      </c>
      <c r="I29" s="49">
        <v>9227</v>
      </c>
      <c r="J29" s="49">
        <v>9583</v>
      </c>
      <c r="K29" s="48">
        <f>IF(I29&gt;0,ROUND(((G29+S15+($S$33*P15))/2.5),0),"-")</f>
        <v>4498</v>
      </c>
      <c r="L29" s="47">
        <f>IF(I29&gt;0,ROUND(((H29+S31+($S$33*P31))/2.5),0),"-")</f>
        <v>4920</v>
      </c>
      <c r="M29" s="118"/>
      <c r="N29" s="109"/>
      <c r="O29" s="45">
        <f>'[1]Эл-ты панельных ограждений - 1'!D25</f>
        <v>5</v>
      </c>
      <c r="P29" s="108">
        <f>'[1]Эл-ты панельных ограждений - 1'!F25</f>
        <v>8</v>
      </c>
      <c r="Q29" s="107">
        <f>'[1]Эл-ты панельных ограждений - 1'!G25</f>
        <v>20.9</v>
      </c>
      <c r="R29" s="106"/>
      <c r="S29" s="105">
        <f>'[1]Эл-ты панельных ограждений - 1'!I25</f>
        <v>3317</v>
      </c>
    </row>
    <row r="30" spans="1:19" customFormat="1" ht="21.95" customHeight="1" x14ac:dyDescent="0.2">
      <c r="A30" s="109"/>
      <c r="B30" s="190" t="s">
        <v>67</v>
      </c>
      <c r="C30" s="87" t="s">
        <v>66</v>
      </c>
      <c r="D30" s="86"/>
      <c r="E30" s="85">
        <v>68.42</v>
      </c>
      <c r="F30" s="84">
        <v>20</v>
      </c>
      <c r="G30" s="83">
        <f>IF(I30&gt;0,ROUND(I30*(1-$B$49),2),"-")</f>
        <v>9786</v>
      </c>
      <c r="H30" s="40">
        <f>IF(J30&gt;0,ROUND(J30*(1-$B$49),2),"-")</f>
        <v>10162</v>
      </c>
      <c r="I30" s="39">
        <v>9786</v>
      </c>
      <c r="J30" s="39">
        <v>10162</v>
      </c>
      <c r="K30" s="38">
        <f>IF(I30&gt;0,ROUND(((G30+S16+($S$33*P16))/2.5),0),"-")</f>
        <v>4934</v>
      </c>
      <c r="L30" s="37">
        <f>IF(I30&gt;0,ROUND(((H30+S32+($S$33*P32))/2.5),0),"-")</f>
        <v>5193</v>
      </c>
      <c r="M30" s="118"/>
      <c r="N30" s="189" t="s">
        <v>38</v>
      </c>
      <c r="O30" s="112">
        <f>'[1]Эл-ты панельных ограждений - 1'!D42</f>
        <v>4</v>
      </c>
      <c r="P30" s="121">
        <f>'[1]Эл-ты панельных ограждений - 1'!F42</f>
        <v>6</v>
      </c>
      <c r="Q30" s="120">
        <f>'[1]Эл-ты панельных ограждений - 1'!G42</f>
        <v>19.2</v>
      </c>
      <c r="R30" s="188">
        <f>'[1]Эл-ты панельных ограждений - 1'!H42</f>
        <v>54</v>
      </c>
      <c r="S30" s="119">
        <f>'[1]Эл-ты панельных ограждений - 1'!I42</f>
        <v>2897</v>
      </c>
    </row>
    <row r="31" spans="1:19" customFormat="1" ht="45" customHeight="1" x14ac:dyDescent="0.2">
      <c r="A31" s="36" t="s">
        <v>17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187"/>
      <c r="N31" s="117" t="s">
        <v>36</v>
      </c>
      <c r="O31" s="55">
        <f>'[1]Эл-ты панельных ограждений - 1'!D48</f>
        <v>4</v>
      </c>
      <c r="P31" s="116">
        <f>'[1]Эл-ты панельных ограждений - 1'!F48</f>
        <v>6</v>
      </c>
      <c r="Q31" s="115">
        <f>'[1]Эл-ты панельных ограждений - 1'!G48</f>
        <v>15.52</v>
      </c>
      <c r="R31" s="114">
        <f>'[1]Эл-ты панельных ограждений - 1'!H48</f>
        <v>0</v>
      </c>
      <c r="S31" s="113">
        <f>'[1]Эл-ты панельных ограждений - 1'!I48</f>
        <v>2412</v>
      </c>
    </row>
    <row r="32" spans="1:19" customFormat="1" ht="21.95" customHeight="1" x14ac:dyDescent="0.3">
      <c r="A32" s="35" t="s">
        <v>16</v>
      </c>
      <c r="B32" s="10"/>
      <c r="C32" s="10"/>
      <c r="D32" s="10"/>
      <c r="E32" s="10"/>
      <c r="F32" s="1"/>
      <c r="G32" s="21"/>
      <c r="H32" s="21"/>
      <c r="I32" s="21"/>
      <c r="J32" s="21"/>
      <c r="K32" s="21"/>
      <c r="L32" s="21"/>
      <c r="M32" s="109"/>
      <c r="N32" s="109"/>
      <c r="O32" s="45">
        <f>'[1]Эл-ты панельных ограждений - 1'!D49</f>
        <v>5</v>
      </c>
      <c r="P32" s="108">
        <f>'[1]Эл-ты панельных ограждений - 1'!F49</f>
        <v>8</v>
      </c>
      <c r="Q32" s="107">
        <f>'[1]Эл-ты панельных ограждений - 1'!G49</f>
        <v>19.399999999999999</v>
      </c>
      <c r="R32" s="106"/>
      <c r="S32" s="105">
        <f>'[1]Эл-ты панельных ограждений - 1'!I48</f>
        <v>2412</v>
      </c>
    </row>
    <row r="33" spans="1:19" customFormat="1" ht="21.95" customHeight="1" x14ac:dyDescent="0.3">
      <c r="A33" s="34" t="s">
        <v>15</v>
      </c>
      <c r="B33" s="15"/>
      <c r="C33" s="15"/>
      <c r="D33" s="15"/>
      <c r="E33" s="15"/>
      <c r="F33" s="21"/>
      <c r="G33" s="21"/>
      <c r="H33" s="21"/>
      <c r="I33" s="21"/>
      <c r="J33" s="21"/>
      <c r="K33" s="21"/>
      <c r="L33" s="21"/>
      <c r="M33" s="104" t="s">
        <v>35</v>
      </c>
      <c r="N33" s="103"/>
      <c r="O33" s="102"/>
      <c r="P33" s="101" t="s">
        <v>34</v>
      </c>
      <c r="Q33" s="100">
        <f>'[1]Эл-ты панельных ограждений - 1'!G50</f>
        <v>0.05</v>
      </c>
      <c r="R33" s="99">
        <f>'[1]Эл-ты панельных ограждений - 1'!H50</f>
        <v>100</v>
      </c>
      <c r="S33" s="98">
        <f>'[1]Эл-ты панельных ограждений - 1'!I50</f>
        <v>51</v>
      </c>
    </row>
    <row r="34" spans="1:19" customFormat="1" ht="21.95" customHeight="1" x14ac:dyDescent="0.2">
      <c r="A34" s="28" t="s">
        <v>14</v>
      </c>
      <c r="B34" s="15"/>
      <c r="C34" s="15"/>
      <c r="D34" s="15"/>
      <c r="E34" s="15"/>
      <c r="F34" s="21"/>
      <c r="G34" s="21"/>
      <c r="H34" s="21"/>
      <c r="I34" s="21"/>
      <c r="J34" s="21"/>
      <c r="K34" s="21"/>
      <c r="L34" s="21"/>
      <c r="M34" s="94"/>
      <c r="N34" s="93"/>
      <c r="O34" s="92"/>
      <c r="P34" s="91"/>
      <c r="Q34" s="90"/>
      <c r="R34" s="89"/>
      <c r="S34" s="88"/>
    </row>
    <row r="35" spans="1:19" customFormat="1" ht="21.95" customHeight="1" x14ac:dyDescent="0.2">
      <c r="A35" s="28" t="s">
        <v>13</v>
      </c>
      <c r="B35" s="15"/>
      <c r="C35" s="15"/>
      <c r="D35" s="15"/>
      <c r="E35" s="15"/>
      <c r="F35" s="1"/>
      <c r="G35" s="21"/>
      <c r="H35" s="21"/>
      <c r="I35" s="21"/>
      <c r="J35" s="21"/>
      <c r="K35" s="21"/>
      <c r="L35" s="21"/>
      <c r="M35" s="82"/>
      <c r="N35" s="81"/>
      <c r="O35" s="80"/>
      <c r="P35" s="79"/>
      <c r="Q35" s="78"/>
      <c r="R35" s="77"/>
      <c r="S35" s="76"/>
    </row>
    <row r="36" spans="1:19" customFormat="1" ht="21.95" customHeight="1" x14ac:dyDescent="0.2">
      <c r="A36" s="23" t="s">
        <v>12</v>
      </c>
      <c r="B36" s="15"/>
      <c r="C36" s="15"/>
      <c r="D36" s="15"/>
      <c r="E36" s="15"/>
      <c r="F36" s="21"/>
      <c r="G36" s="21"/>
      <c r="H36" s="21"/>
      <c r="I36" s="21"/>
      <c r="J36" s="21"/>
      <c r="K36" s="21"/>
      <c r="L36" s="21"/>
      <c r="M36" s="33"/>
      <c r="N36" s="33"/>
      <c r="O36" s="33"/>
      <c r="P36" s="32"/>
      <c r="Q36" s="31"/>
      <c r="R36" s="30"/>
      <c r="S36" s="29"/>
    </row>
    <row r="37" spans="1:19" customFormat="1" ht="112.5" customHeight="1" x14ac:dyDescent="0.3">
      <c r="A37" s="22" t="s">
        <v>11</v>
      </c>
      <c r="B37" s="22"/>
      <c r="C37" s="22"/>
      <c r="D37" s="2"/>
      <c r="E37" s="22" t="s">
        <v>10</v>
      </c>
      <c r="F37" s="22"/>
      <c r="G37" s="22"/>
      <c r="H37" s="22"/>
      <c r="I37" s="22"/>
      <c r="J37" s="22"/>
      <c r="K37" s="22"/>
      <c r="L37" s="22"/>
      <c r="M37" s="33"/>
      <c r="N37" s="33"/>
      <c r="O37" s="33"/>
      <c r="P37" s="32"/>
      <c r="Q37" s="31"/>
      <c r="R37" s="30"/>
      <c r="S37" s="29"/>
    </row>
    <row r="38" spans="1:19" customFormat="1" ht="46.5" customHeight="1" x14ac:dyDescent="0.3">
      <c r="A38" s="186" t="s">
        <v>9</v>
      </c>
      <c r="B38" s="185"/>
      <c r="C38" s="185"/>
      <c r="D38" s="185"/>
      <c r="E38" s="185"/>
      <c r="F38" s="184"/>
      <c r="G38" s="184"/>
      <c r="H38" s="184"/>
      <c r="I38" s="21"/>
      <c r="J38" s="21"/>
      <c r="K38" s="21"/>
      <c r="L38" s="21"/>
      <c r="M38" s="33"/>
      <c r="N38" s="33"/>
      <c r="O38" s="33"/>
      <c r="P38" s="32"/>
      <c r="Q38" s="31"/>
      <c r="R38" s="30"/>
      <c r="S38" s="29"/>
    </row>
    <row r="39" spans="1:19" customFormat="1" ht="21.95" customHeight="1" x14ac:dyDescent="0.3">
      <c r="A39" s="18" t="s">
        <v>8</v>
      </c>
      <c r="B39" s="183"/>
      <c r="C39" s="183"/>
      <c r="D39" s="183"/>
      <c r="E39" s="183"/>
      <c r="F39" s="183"/>
      <c r="G39" s="183"/>
      <c r="H39" s="183"/>
      <c r="I39" s="20"/>
      <c r="J39" s="20"/>
      <c r="K39" s="20"/>
      <c r="L39" s="1"/>
      <c r="M39" s="33"/>
      <c r="N39" s="33"/>
      <c r="O39" s="33"/>
      <c r="P39" s="32"/>
      <c r="Q39" s="31"/>
      <c r="R39" s="30"/>
      <c r="S39" s="29"/>
    </row>
    <row r="40" spans="1:19" customFormat="1" ht="21.95" customHeight="1" x14ac:dyDescent="0.3">
      <c r="A40" s="18" t="s">
        <v>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"/>
      <c r="M40" s="33"/>
      <c r="N40" s="33"/>
      <c r="O40" s="33"/>
      <c r="P40" s="32"/>
      <c r="Q40" s="31"/>
      <c r="R40" s="30"/>
      <c r="S40" s="29"/>
    </row>
    <row r="41" spans="1:19" customFormat="1" ht="21.95" customHeight="1" x14ac:dyDescent="0.3">
      <c r="A41" s="18" t="s">
        <v>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"/>
      <c r="M41" s="33"/>
      <c r="N41" s="33"/>
      <c r="O41" s="33"/>
      <c r="P41" s="32"/>
      <c r="Q41" s="31"/>
      <c r="R41" s="30"/>
      <c r="S41" s="29"/>
    </row>
    <row r="42" spans="1:19" customFormat="1" ht="21.95" customHeight="1" x14ac:dyDescent="0.3">
      <c r="A42" s="19" t="s">
        <v>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"/>
      <c r="M42" s="33"/>
      <c r="N42" s="33"/>
      <c r="O42" s="33"/>
      <c r="P42" s="32"/>
      <c r="Q42" s="31"/>
      <c r="R42" s="30"/>
      <c r="S42" s="29"/>
    </row>
    <row r="43" spans="1:19" customFormat="1" ht="21.95" customHeight="1" x14ac:dyDescent="0.3">
      <c r="A43" s="18" t="s">
        <v>4</v>
      </c>
      <c r="B43" s="18"/>
      <c r="C43" s="18"/>
      <c r="D43" s="18"/>
      <c r="E43" s="18"/>
      <c r="F43" s="18"/>
      <c r="G43" s="18"/>
      <c r="H43" s="18"/>
      <c r="I43" s="18"/>
      <c r="J43" s="18"/>
      <c r="K43" s="10"/>
      <c r="L43" s="1"/>
      <c r="M43" s="33"/>
      <c r="N43" s="33"/>
      <c r="O43" s="33"/>
      <c r="P43" s="32"/>
      <c r="Q43" s="31"/>
      <c r="R43" s="30"/>
      <c r="S43" s="29"/>
    </row>
    <row r="44" spans="1:19" customFormat="1" ht="21.95" customHeight="1" x14ac:dyDescent="0.3">
      <c r="A44" s="18" t="s">
        <v>3</v>
      </c>
      <c r="B44" s="18"/>
      <c r="C44" s="18"/>
      <c r="D44" s="18"/>
      <c r="E44" s="18"/>
      <c r="F44" s="18"/>
      <c r="G44" s="18"/>
      <c r="H44" s="18"/>
      <c r="I44" s="18"/>
      <c r="J44" s="18"/>
      <c r="K44" s="10"/>
      <c r="L44" s="1"/>
      <c r="M44" s="33"/>
      <c r="N44" s="33"/>
      <c r="O44" s="33"/>
      <c r="P44" s="32"/>
      <c r="Q44" s="31"/>
      <c r="R44" s="30"/>
      <c r="S44" s="29"/>
    </row>
    <row r="45" spans="1:19" customFormat="1" ht="21.95" customHeight="1" x14ac:dyDescent="0.2">
      <c r="A45" s="17" t="s">
        <v>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3"/>
      <c r="N45" s="33"/>
      <c r="O45" s="33"/>
      <c r="P45" s="32"/>
      <c r="Q45" s="31"/>
      <c r="R45" s="30"/>
      <c r="S45" s="29"/>
    </row>
    <row r="46" spans="1:19" customFormat="1" ht="40.5" customHeight="1" x14ac:dyDescent="0.3">
      <c r="A46" s="16" t="s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"/>
      <c r="M46" s="33"/>
      <c r="N46" s="33"/>
      <c r="O46" s="33"/>
      <c r="P46" s="32"/>
      <c r="Q46" s="31"/>
      <c r="R46" s="30"/>
      <c r="S46" s="29"/>
    </row>
    <row r="47" spans="1:19" customFormat="1" ht="21.95" customHeight="1" x14ac:dyDescent="0.3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"/>
      <c r="M47" s="33"/>
      <c r="N47" s="33"/>
      <c r="O47" s="33"/>
      <c r="P47" s="32"/>
      <c r="Q47" s="31"/>
      <c r="R47" s="30"/>
      <c r="S47" s="29"/>
    </row>
    <row r="48" spans="1:19" customFormat="1" ht="21.95" customHeight="1" x14ac:dyDescent="0.3">
      <c r="A48" s="35"/>
      <c r="B48" s="10"/>
      <c r="C48" s="10"/>
      <c r="D48" s="10"/>
      <c r="E48" s="10"/>
      <c r="F48" s="1"/>
      <c r="G48" s="21"/>
      <c r="H48" s="21"/>
      <c r="I48" s="21"/>
      <c r="J48" s="21"/>
      <c r="K48" s="21"/>
      <c r="L48" s="21"/>
      <c r="M48" s="33"/>
      <c r="N48" s="33"/>
      <c r="O48" s="33"/>
      <c r="P48" s="32"/>
      <c r="Q48" s="31"/>
      <c r="R48" s="30"/>
      <c r="S48" s="29"/>
    </row>
    <row r="49" spans="1:13" customFormat="1" ht="40.5" customHeight="1" x14ac:dyDescent="0.3">
      <c r="A49" s="182" t="s">
        <v>0</v>
      </c>
      <c r="B49" s="13">
        <v>0</v>
      </c>
      <c r="C49" s="12"/>
      <c r="D49" s="12"/>
      <c r="E49" s="11"/>
      <c r="F49" s="10"/>
      <c r="G49" s="10"/>
      <c r="H49" s="10"/>
      <c r="I49" s="10"/>
      <c r="J49" s="10"/>
      <c r="K49" s="10"/>
      <c r="L49" s="1"/>
    </row>
    <row r="50" spans="1:13" customFormat="1" ht="21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1"/>
    </row>
    <row r="51" spans="1:13" customFormat="1" ht="21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1"/>
    </row>
    <row r="52" spans="1:13" customFormat="1" ht="40.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1"/>
    </row>
    <row r="53" spans="1:13" customFormat="1" ht="21.9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1"/>
    </row>
    <row r="54" spans="1:13" customFormat="1" ht="21.9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1"/>
    </row>
    <row r="55" spans="1:13" customFormat="1" ht="40.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1"/>
    </row>
    <row r="56" spans="1:13" customFormat="1" ht="21.9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1"/>
    </row>
    <row r="57" spans="1:13" customFormat="1" ht="21.95" customHeight="1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1"/>
    </row>
    <row r="58" spans="1:13" customFormat="1" ht="21.95" customHeight="1" x14ac:dyDescent="0.3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1"/>
      <c r="M58" s="9"/>
    </row>
    <row r="59" spans="1:13" customFormat="1" ht="21.95" customHeight="1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3" customFormat="1" ht="21.95" customHeight="1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3" customFormat="1" ht="21.95" customHeight="1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3" customFormat="1" ht="21.95" customHeight="1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3" customFormat="1" ht="21.95" customHeight="1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3" customFormat="1" ht="21.95" customHeight="1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9" customFormat="1" ht="21.95" customHeight="1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9" customFormat="1" ht="21.9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9" customFormat="1" ht="21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9" customFormat="1" ht="21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9" customFormat="1" ht="24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9" customForma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9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customFormat="1" ht="28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82" ht="32.25" customHeight="1" x14ac:dyDescent="0.2"/>
    <row r="83" ht="108.75" customHeight="1" x14ac:dyDescent="0.2"/>
    <row r="90" ht="106.5" customHeight="1" x14ac:dyDescent="0.2"/>
  </sheetData>
  <sheetProtection formatCells="0" formatColumns="0" formatRows="0" insertColumns="0" insertRows="0" insertHyperlinks="0" deleteColumns="0" deleteRows="0" sort="0" autoFilter="0" pivotTables="0"/>
  <mergeCells count="34">
    <mergeCell ref="B49:E49"/>
    <mergeCell ref="S33:S35"/>
    <mergeCell ref="N28:N29"/>
    <mergeCell ref="R28:R29"/>
    <mergeCell ref="N31:N32"/>
    <mergeCell ref="R31:R32"/>
    <mergeCell ref="M33:O35"/>
    <mergeCell ref="P33:P35"/>
    <mergeCell ref="Q33:Q35"/>
    <mergeCell ref="R33:R35"/>
    <mergeCell ref="C2:H2"/>
    <mergeCell ref="A3:A4"/>
    <mergeCell ref="B3:B4"/>
    <mergeCell ref="C3:C4"/>
    <mergeCell ref="D3:D4"/>
    <mergeCell ref="E3:E4"/>
    <mergeCell ref="F3:F4"/>
    <mergeCell ref="G3:H3"/>
    <mergeCell ref="N4:N14"/>
    <mergeCell ref="N15:N16"/>
    <mergeCell ref="R15:R16"/>
    <mergeCell ref="M17:M32"/>
    <mergeCell ref="N17:N27"/>
    <mergeCell ref="R17:R27"/>
    <mergeCell ref="A18:A30"/>
    <mergeCell ref="A37:C37"/>
    <mergeCell ref="E37:L37"/>
    <mergeCell ref="A31:L31"/>
    <mergeCell ref="R4:R14"/>
    <mergeCell ref="A5:A17"/>
    <mergeCell ref="I3:J4"/>
    <mergeCell ref="K3:L3"/>
    <mergeCell ref="M3:N3"/>
    <mergeCell ref="M4:M16"/>
  </mergeCells>
  <conditionalFormatting sqref="G1:H30 G49:H1048576">
    <cfRule type="cellIs" dxfId="3" priority="4" operator="equal">
      <formula>0</formula>
    </cfRule>
  </conditionalFormatting>
  <conditionalFormatting sqref="A48">
    <cfRule type="cellIs" dxfId="2" priority="3" operator="equal">
      <formula>0</formula>
    </cfRule>
  </conditionalFormatting>
  <conditionalFormatting sqref="A33:A36 G46:H47 G39:H44">
    <cfRule type="cellIs" dxfId="1" priority="2" operator="equal">
      <formula>0</formula>
    </cfRule>
  </conditionalFormatting>
  <conditionalFormatting sqref="A32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scale="43" orientation="portrait" r:id="rId1"/>
  <headerFooter scaleWithDoc="0">
    <oddFooter>&amp;R&amp;"Arial Cyr,полужирный"&amp;8стр. &amp;P из &amp;N &amp;"Arial Cyr,обычный"&amp;A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Панельные ограждения GL (стр.1)</vt:lpstr>
      <vt:lpstr>Панельные ограждения GL (стр.2)</vt:lpstr>
      <vt:lpstr>'Панельные ограждения GL (стр.1)'!Область_печати</vt:lpstr>
      <vt:lpstr>'Панельные ограждения GL (стр.2)'!Область_печати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2017-04-07T09:15:05Z</dcterms:created>
  <dcterms:modified xsi:type="dcterms:W3CDTF">2017-04-07T09:15:41Z</dcterms:modified>
</cp:coreProperties>
</file>